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" windowWidth="17400" windowHeight="7590" activeTab="1"/>
  </bookViews>
  <sheets>
    <sheet name="Bütçe Giderleri" sheetId="1" r:id="rId1"/>
    <sheet name="Bütçe Gelirleri" sheetId="2" r:id="rId2"/>
  </sheets>
  <definedNames>
    <definedName name="SatirBaslik">#REF!</definedName>
    <definedName name="SutunBaslik">#REF!</definedName>
    <definedName name="_xlnm.Print_Area" localSheetId="0">'Bütçe Giderleri'!$A$1:$W$75</definedName>
  </definedNames>
  <calcPr fullCalcOnLoad="1"/>
</workbook>
</file>

<file path=xl/sharedStrings.xml><?xml version="1.0" encoding="utf-8"?>
<sst xmlns="http://schemas.openxmlformats.org/spreadsheetml/2006/main" count="192" uniqueCount="133">
  <si>
    <t/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</si>
  <si>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</si>
  <si>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</si>
  <si>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</si>
  <si>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</si>
  <si>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</si>
  <si>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</si>
  <si>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</si>
  <si>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</si>
  <si>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</si>
  <si>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</si>
  <si>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GEÇİCİ PERSONEL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</si>
  <si>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</si>
  <si>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</si>
  <si>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</si>
  <si>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</si>
  <si>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</si>
  <si>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</si>
  <si>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</si>
  <si>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</si>
  <si>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</si>
  <si>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</si>
  <si>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</si>
  <si>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</si>
  <si>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</si>
  <si>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GÖREV ZARARLARI</t>
  </si>
  <si>
    <t>HAZİNE YARDIMLARI</t>
  </si>
  <si>
    <t>KAR AMACI GÜTMEYEN KURULUŞLARA YAPILAN TRANSFERLER</t>
  </si>
  <si>
    <t>HANE HALKINA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</si>
  <si>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</si>
  <si>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</si>
  <si>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</si>
  <si>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</si>
  <si>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</si>
  <si>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</si>
  <si>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</si>
  <si>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</si>
  <si>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</si>
  <si>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 xml:space="preserve">YURTİÇİ SERMAYE TRANSFERLERİ 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</si>
  <si>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</si>
  <si>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</si>
  <si>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</si>
  <si>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</si>
  <si>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Ek-2 BÜTÇE GELİRLERİNİN GELİŞİMİ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</si>
  <si>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</si>
  <si>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</si>
  <si>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</si>
  <si>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</si>
  <si>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</si>
  <si>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</si>
  <si>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</si>
  <si>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</si>
  <si>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</si>
  <si>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</si>
  <si>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</si>
  <si>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03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</si>
  <si>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</si>
  <si>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</si>
  <si>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</si>
  <si>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</si>
  <si>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</si>
  <si>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</si>
  <si>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</si>
  <si>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</si>
  <si>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</si>
  <si>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</si>
  <si>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</si>
  <si>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</si>
  <si>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</si>
  <si>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</si>
  <si>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</si>
  <si>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</si>
  <si>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</si>
  <si>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</si>
  <si>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</si>
  <si>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</si>
  <si>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</si>
  <si>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</si>
  <si>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</si>
  <si>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</si>
  <si>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</si>
  <si>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</si>
  <si>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</si>
  <si>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</si>
  <si>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</si>
  <si>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</si>
  <si>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</si>
  <si>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</si>
  <si>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</si>
  <si>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</si>
  <si>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 xml:space="preserve">BÜTÇE GELİRLERİ TOPLAMI 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</si>
  <si>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</si>
  <si>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</si>
  <si>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</si>
  <si>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</si>
  <si>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</si>
  <si>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</si>
  <si>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</si>
  <si>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</si>
  <si>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</si>
  <si>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</si>
  <si>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</si>
  <si>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</si>
  <si>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</si>
  <si>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</si>
  <si>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</si>
  <si>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</si>
  <si>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</si>
  <si>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</si>
  <si>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</si>
  <si>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</si>
  <si>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</si>
  <si>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</si>
  <si>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</si>
  <si>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</si>
  <si>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</si>
  <si>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</si>
  <si>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</si>
  <si>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DEVLET SOSYAL GÜVENLİK KURUMLARINDAN HANE HALKINA YAPILAN FAYDA ÖDEMELERİ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</si>
  <si>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</si>
  <si>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</si>
  <si>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</si>
  <si>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</si>
  <si>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</si>
  <si>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</si>
  <si>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KISA VADELİ PARA PİYASASI NAKİT İŞLEMLERİ FAİZ GİDERLERİ</t>
  </si>
  <si>
    <t>TÜREV ÜRÜN GİDERLERİ</t>
  </si>
  <si>
    <t>KİRA SERTİFİKASI GİDERLERİ</t>
  </si>
  <si>
    <t>2017
GERÇEKLEŞME TOPLAMI</t>
  </si>
  <si>
    <t xml:space="preserve">2018
BÜTÇE </t>
  </si>
  <si>
    <t>2018 YILSONU GERÇEKLEŞME TAHMİNİ</t>
  </si>
  <si>
    <t>2018
BAŞLANGIÇ ÖDENEĞİ</t>
  </si>
  <si>
    <t>GENEL TOPLAM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</si>
</sst>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0"/>
    <numFmt numFmtId="177" formatCode="[$-41F]dd\ mmmm\ yyyy\ dddd"/>
    <numFmt numFmtId="178" formatCode="0.0%"/>
    <numFmt numFmtId="179" formatCode="0.000%"/>
    <numFmt numFmtId="180" formatCode="0.000000"/>
    <numFmt numFmtId="181" formatCode="0.00000"/>
    <numFmt numFmtId="182" formatCode="0.0000"/>
    <numFmt numFmtId="183" formatCode="0.000"/>
  </numFmts>
  <fonts count="44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11" xfId="51" applyNumberFormat="1" applyFont="1" applyFill="1" applyBorder="1" applyAlignment="1">
      <alignment horizontal="center" vertical="center" wrapText="1"/>
      <protection/>
    </xf>
    <xf numFmtId="1" fontId="9" fillId="0" borderId="10" xfId="51" applyNumberFormat="1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left" vertical="center"/>
    </xf>
    <xf numFmtId="43" fontId="9" fillId="0" borderId="10" xfId="40" applyFont="1" applyBorder="1" applyAlignment="1">
      <alignment wrapText="1"/>
    </xf>
    <xf numFmtId="4" fontId="9" fillId="0" borderId="10" xfId="0" applyNumberFormat="1" applyFont="1" applyBorder="1" applyAlignment="1">
      <alignment horizontal="center" wrapText="1"/>
    </xf>
    <xf numFmtId="43" fontId="9" fillId="0" borderId="10" xfId="40" applyFont="1" applyBorder="1" applyAlignment="1">
      <alignment vertical="center" wrapText="1"/>
    </xf>
    <xf numFmtId="49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left" vertical="center" wrapText="1"/>
      <protection/>
    </xf>
    <xf numFmtId="43" fontId="8" fillId="0" borderId="10" xfId="40" applyFont="1" applyBorder="1" applyAlignment="1">
      <alignment horizontal="center"/>
    </xf>
    <xf numFmtId="43" fontId="8" fillId="0" borderId="10" xfId="40" applyFont="1" applyBorder="1" applyAlignment="1">
      <alignment/>
    </xf>
    <xf numFmtId="4" fontId="8" fillId="0" borderId="10" xfId="0" applyNumberFormat="1" applyFont="1" applyBorder="1" applyAlignment="1">
      <alignment horizontal="center" wrapText="1"/>
    </xf>
    <xf numFmtId="176" fontId="8" fillId="0" borderId="13" xfId="50" applyNumberFormat="1" applyFont="1" applyFill="1" applyBorder="1" applyAlignment="1">
      <alignment horizontal="center" vertical="center" wrapText="1"/>
      <protection/>
    </xf>
    <xf numFmtId="1" fontId="8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49" fontId="9" fillId="0" borderId="13" xfId="51" applyNumberFormat="1" applyFont="1" applyFill="1" applyBorder="1" applyAlignment="1">
      <alignment horizontal="center" vertical="center" wrapText="1"/>
      <protection/>
    </xf>
    <xf numFmtId="49" fontId="8" fillId="0" borderId="13" xfId="51" applyNumberFormat="1" applyFont="1" applyFill="1" applyBorder="1" applyAlignment="1">
      <alignment horizontal="center" vertical="center" wrapText="1"/>
      <protection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left" vertical="center" wrapText="1"/>
      <protection/>
    </xf>
    <xf numFmtId="176" fontId="9" fillId="0" borderId="13" xfId="50" applyNumberFormat="1" applyFont="1" applyFill="1" applyBorder="1" applyAlignment="1">
      <alignment horizontal="center" vertical="center" wrapText="1"/>
      <protection/>
    </xf>
    <xf numFmtId="0" fontId="9" fillId="0" borderId="10" xfId="50" applyFont="1" applyFill="1" applyBorder="1" applyAlignment="1">
      <alignment vertical="center" wrapText="1"/>
      <protection/>
    </xf>
    <xf numFmtId="0" fontId="8" fillId="0" borderId="10" xfId="50" applyFont="1" applyFill="1" applyBorder="1" applyAlignment="1">
      <alignment vertical="center" wrapText="1"/>
      <protection/>
    </xf>
    <xf numFmtId="1" fontId="8" fillId="0" borderId="10" xfId="51" applyNumberFormat="1" applyFont="1" applyFill="1" applyBorder="1" applyAlignment="1">
      <alignment horizontal="center" vertical="center"/>
      <protection/>
    </xf>
    <xf numFmtId="49" fontId="8" fillId="0" borderId="10" xfId="51" applyNumberFormat="1" applyFont="1" applyFill="1" applyBorder="1" applyAlignment="1">
      <alignment horizontal="left" vertical="center"/>
      <protection/>
    </xf>
    <xf numFmtId="0" fontId="8" fillId="0" borderId="13" xfId="51" applyFont="1" applyFill="1" applyBorder="1" applyAlignment="1" quotePrefix="1">
      <alignment horizontal="center" vertical="center"/>
      <protection/>
    </xf>
    <xf numFmtId="0" fontId="8" fillId="0" borderId="10" xfId="51" applyFont="1" applyFill="1" applyBorder="1" applyAlignment="1">
      <alignment vertical="center"/>
      <protection/>
    </xf>
    <xf numFmtId="176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left" vertical="center"/>
    </xf>
    <xf numFmtId="43" fontId="8" fillId="0" borderId="10" xfId="40" applyFont="1" applyBorder="1" applyAlignment="1">
      <alignment wrapText="1"/>
    </xf>
    <xf numFmtId="43" fontId="8" fillId="0" borderId="10" xfId="40" applyFont="1" applyBorder="1" applyAlignment="1">
      <alignment horizontal="center" wrapText="1"/>
    </xf>
    <xf numFmtId="2" fontId="8" fillId="0" borderId="10" xfId="65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43" fontId="9" fillId="0" borderId="10" xfId="40" applyFont="1" applyBorder="1" applyAlignment="1">
      <alignment horizontal="center"/>
    </xf>
    <xf numFmtId="2" fontId="9" fillId="0" borderId="10" xfId="65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11" xfId="51" applyFont="1" applyFill="1" applyBorder="1" applyAlignment="1" quotePrefix="1">
      <alignment horizontal="center" vertical="center"/>
      <protection/>
    </xf>
    <xf numFmtId="0" fontId="8" fillId="0" borderId="16" xfId="51" applyFont="1" applyFill="1" applyBorder="1" applyAlignment="1" quotePrefix="1">
      <alignment horizontal="center" vertical="center"/>
      <protection/>
    </xf>
    <xf numFmtId="0" fontId="8" fillId="0" borderId="17" xfId="51" applyFont="1" applyFill="1" applyBorder="1" applyAlignment="1" quotePrefix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2006 Detaylı Hes.Planı (01-08-2005)" xfId="50"/>
    <cellStyle name="Normal_2007 genel yönetim gelir(10.07)" xfId="51"/>
    <cellStyle name="Normal_genelgelirtahk_tahs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70" zoomScaleNormal="70" zoomScaleSheetLayoutView="25" zoomScalePageLayoutView="0" workbookViewId="0" topLeftCell="A1">
      <pane xSplit="3" ySplit="4" topLeftCell="Q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U1" sqref="T1:U1"/>
    </sheetView>
  </sheetViews>
  <sheetFormatPr defaultColWidth="9.00390625" defaultRowHeight="12.75"/>
  <cols>
    <col min="1" max="2" width="9.125" style="1" customWidth="1"/>
    <col min="3" max="3" width="89.25390625" style="1" customWidth="1"/>
    <col min="4" max="4" width="25.125" style="1" customWidth="1"/>
    <col min="5" max="5" width="24.875" style="1" customWidth="1"/>
    <col min="6" max="6" width="22.625" style="1" customWidth="1"/>
    <col min="7" max="7" width="23.125" style="1" customWidth="1"/>
    <col min="8" max="8" width="22.25390625" style="1" customWidth="1"/>
    <col min="9" max="9" width="24.00390625" style="1" customWidth="1"/>
    <col min="10" max="10" width="22.875" style="1" customWidth="1"/>
    <col min="11" max="11" width="22.00390625" style="1" customWidth="1"/>
    <col min="12" max="12" width="22.375" style="1" customWidth="1"/>
    <col min="13" max="13" width="23.00390625" style="1" customWidth="1"/>
    <col min="14" max="14" width="23.25390625" style="1" customWidth="1"/>
    <col min="15" max="15" width="23.875" style="1" customWidth="1"/>
    <col min="16" max="17" width="24.00390625" style="1" customWidth="1"/>
    <col min="18" max="18" width="24.75390625" style="1" customWidth="1"/>
    <col min="19" max="19" width="25.875" style="1" customWidth="1"/>
    <col min="20" max="20" width="12.375" style="1" customWidth="1"/>
    <col min="21" max="21" width="11.625" style="1" customWidth="1"/>
    <col min="22" max="22" width="12.375" style="1" customWidth="1"/>
    <col min="23" max="23" width="25.00390625" style="1" customWidth="1"/>
    <col min="24" max="16384" width="9.125" style="1" customWidth="1"/>
  </cols>
  <sheetData>
    <row r="1" spans="1:23" ht="20.25" customHeight="1">
      <c r="A1" s="47" t="s">
        <v>42</v>
      </c>
      <c r="B1" s="47"/>
      <c r="C1" s="4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63" customHeight="1">
      <c r="A3" s="48"/>
      <c r="B3" s="48"/>
      <c r="C3" s="52" t="s">
        <v>117</v>
      </c>
      <c r="D3" s="51" t="s">
        <v>128</v>
      </c>
      <c r="E3" s="51" t="s">
        <v>131</v>
      </c>
      <c r="F3" s="51" t="s">
        <v>1</v>
      </c>
      <c r="G3" s="51"/>
      <c r="H3" s="51" t="s">
        <v>2</v>
      </c>
      <c r="I3" s="51"/>
      <c r="J3" s="51" t="s">
        <v>3</v>
      </c>
      <c r="K3" s="51"/>
      <c r="L3" s="51" t="s">
        <v>4</v>
      </c>
      <c r="M3" s="51"/>
      <c r="N3" s="51" t="s">
        <v>5</v>
      </c>
      <c r="O3" s="51"/>
      <c r="P3" s="51" t="s">
        <v>6</v>
      </c>
      <c r="Q3" s="51"/>
      <c r="R3" s="51" t="s">
        <v>7</v>
      </c>
      <c r="S3" s="51"/>
      <c r="T3" s="51" t="s">
        <v>40</v>
      </c>
      <c r="U3" s="51" t="s">
        <v>41</v>
      </c>
      <c r="V3" s="51"/>
      <c r="W3" s="51" t="s">
        <v>130</v>
      </c>
    </row>
    <row r="4" spans="1:23" ht="31.5" customHeight="1">
      <c r="A4" s="49"/>
      <c r="B4" s="49"/>
      <c r="C4" s="53"/>
      <c r="D4" s="51"/>
      <c r="E4" s="51"/>
      <c r="F4" s="8">
        <v>2017</v>
      </c>
      <c r="G4" s="8">
        <v>2018</v>
      </c>
      <c r="H4" s="8">
        <v>2017</v>
      </c>
      <c r="I4" s="8">
        <v>2018</v>
      </c>
      <c r="J4" s="8">
        <v>2017</v>
      </c>
      <c r="K4" s="8">
        <v>2018</v>
      </c>
      <c r="L4" s="8">
        <v>2017</v>
      </c>
      <c r="M4" s="8">
        <v>2018</v>
      </c>
      <c r="N4" s="8">
        <v>2017</v>
      </c>
      <c r="O4" s="8">
        <v>2018</v>
      </c>
      <c r="P4" s="8">
        <v>2017</v>
      </c>
      <c r="Q4" s="8">
        <v>2018</v>
      </c>
      <c r="R4" s="8">
        <v>2017</v>
      </c>
      <c r="S4" s="8">
        <v>2018</v>
      </c>
      <c r="T4" s="51"/>
      <c r="U4" s="8">
        <v>2017</v>
      </c>
      <c r="V4" s="8">
        <v>2018</v>
      </c>
      <c r="W4" s="51"/>
    </row>
    <row r="5" spans="1:23" ht="21" customHeight="1">
      <c r="A5" s="37">
        <v>1</v>
      </c>
      <c r="B5" s="38"/>
      <c r="C5" s="39" t="s">
        <v>91</v>
      </c>
      <c r="D5" s="40">
        <v>24157370.28</v>
      </c>
      <c r="E5" s="40">
        <v>27013000</v>
      </c>
      <c r="F5" s="40">
        <v>2344128.16</v>
      </c>
      <c r="G5" s="41">
        <v>2535876.83</v>
      </c>
      <c r="H5" s="41">
        <v>2173647.81</v>
      </c>
      <c r="I5" s="40">
        <v>2750986.26</v>
      </c>
      <c r="J5" s="41">
        <v>1784397.93</v>
      </c>
      <c r="K5" s="40">
        <v>2086607.66</v>
      </c>
      <c r="L5" s="40">
        <v>1780894.27</v>
      </c>
      <c r="M5" s="40">
        <v>2069812.09</v>
      </c>
      <c r="N5" s="41">
        <v>1728241.98</v>
      </c>
      <c r="O5" s="40">
        <v>2549938.12</v>
      </c>
      <c r="P5" s="40">
        <v>2232812.32</v>
      </c>
      <c r="Q5" s="40">
        <v>2228278.98</v>
      </c>
      <c r="R5" s="40">
        <v>12044122.47</v>
      </c>
      <c r="S5" s="40">
        <v>14221499.94</v>
      </c>
      <c r="T5" s="42">
        <f>(S5-R5)/R5*100</f>
        <v>18.078340496981006</v>
      </c>
      <c r="U5" s="20">
        <f>100*R5/D5</f>
        <v>49.85692701813402</v>
      </c>
      <c r="V5" s="20">
        <f>100*S5/E5</f>
        <v>52.64687350534928</v>
      </c>
      <c r="W5" s="40">
        <v>30221499.94</v>
      </c>
    </row>
    <row r="6" spans="1:23" s="2" customFormat="1" ht="21" customHeight="1">
      <c r="A6" s="37">
        <v>1</v>
      </c>
      <c r="B6" s="38">
        <v>1</v>
      </c>
      <c r="C6" s="39" t="s">
        <v>8</v>
      </c>
      <c r="D6" s="18">
        <v>12553791.95</v>
      </c>
      <c r="E6" s="18">
        <v>12937000</v>
      </c>
      <c r="F6" s="18">
        <v>1390637.21</v>
      </c>
      <c r="G6" s="18">
        <v>1569636.57</v>
      </c>
      <c r="H6" s="18">
        <v>992153.4</v>
      </c>
      <c r="I6" s="18">
        <v>1367418.78</v>
      </c>
      <c r="J6" s="18">
        <v>997491.7</v>
      </c>
      <c r="K6" s="18">
        <v>1116734.8</v>
      </c>
      <c r="L6" s="18">
        <v>1026619.45</v>
      </c>
      <c r="M6" s="18">
        <v>1127885.5</v>
      </c>
      <c r="N6" s="18">
        <v>996426.33</v>
      </c>
      <c r="O6" s="18">
        <v>1660561.66</v>
      </c>
      <c r="P6" s="18">
        <v>1006454.8</v>
      </c>
      <c r="Q6" s="18">
        <v>870853.88</v>
      </c>
      <c r="R6" s="18">
        <v>6409782.89</v>
      </c>
      <c r="S6" s="18">
        <v>7713091.19</v>
      </c>
      <c r="T6" s="42">
        <f aca="true" t="shared" si="0" ref="T6:T53">(S6-R6)/R6*100</f>
        <v>20.33311146986448</v>
      </c>
      <c r="U6" s="20">
        <f aca="true" t="shared" si="1" ref="U6:U53">100*R6/D6</f>
        <v>51.05854004534463</v>
      </c>
      <c r="V6" s="20">
        <f>100*S6/E6</f>
        <v>59.62040032465023</v>
      </c>
      <c r="W6" s="18">
        <v>16623823.23</v>
      </c>
    </row>
    <row r="7" spans="1:23" ht="21" customHeight="1">
      <c r="A7" s="37">
        <v>1</v>
      </c>
      <c r="B7" s="38">
        <v>2</v>
      </c>
      <c r="C7" s="39" t="s">
        <v>9</v>
      </c>
      <c r="D7" s="18">
        <v>145316.89</v>
      </c>
      <c r="E7" s="18">
        <v>251000</v>
      </c>
      <c r="F7" s="18">
        <v>6483.72</v>
      </c>
      <c r="G7" s="18">
        <v>27983.38</v>
      </c>
      <c r="H7" s="18">
        <v>15382.5</v>
      </c>
      <c r="I7" s="18">
        <v>16212.31</v>
      </c>
      <c r="J7" s="18">
        <v>12409.78</v>
      </c>
      <c r="K7" s="18">
        <v>4493.83</v>
      </c>
      <c r="L7" s="18">
        <v>11270.6</v>
      </c>
      <c r="M7" s="18">
        <v>9813.43</v>
      </c>
      <c r="N7" s="18">
        <v>12995.74</v>
      </c>
      <c r="O7" s="18">
        <v>12617.81</v>
      </c>
      <c r="P7" s="18">
        <v>12832.72</v>
      </c>
      <c r="Q7" s="18">
        <v>15041.47</v>
      </c>
      <c r="R7" s="18">
        <v>71375.06</v>
      </c>
      <c r="S7" s="18">
        <v>86162.23</v>
      </c>
      <c r="T7" s="42">
        <f t="shared" si="0"/>
        <v>20.71755876632538</v>
      </c>
      <c r="U7" s="20">
        <f t="shared" si="1"/>
        <v>49.11683700359951</v>
      </c>
      <c r="V7" s="20">
        <f>100*S7/E7</f>
        <v>34.327581673306774</v>
      </c>
      <c r="W7" s="18">
        <v>179794.72</v>
      </c>
    </row>
    <row r="8" spans="1:23" ht="21" customHeight="1">
      <c r="A8" s="37">
        <v>1</v>
      </c>
      <c r="B8" s="38">
        <v>3</v>
      </c>
      <c r="C8" s="39" t="s">
        <v>10</v>
      </c>
      <c r="D8" s="18">
        <v>10560774.53</v>
      </c>
      <c r="E8" s="18">
        <v>12815000</v>
      </c>
      <c r="F8" s="18">
        <v>880455.7</v>
      </c>
      <c r="G8" s="18">
        <v>873221.75</v>
      </c>
      <c r="H8" s="18">
        <v>1088612.78</v>
      </c>
      <c r="I8" s="18">
        <v>1291304.18</v>
      </c>
      <c r="J8" s="18">
        <v>707212.96</v>
      </c>
      <c r="K8" s="18">
        <v>887892.56</v>
      </c>
      <c r="L8" s="18">
        <v>642961</v>
      </c>
      <c r="M8" s="18">
        <v>824557.05</v>
      </c>
      <c r="N8" s="18">
        <v>642342.54</v>
      </c>
      <c r="O8" s="18">
        <v>814818.13</v>
      </c>
      <c r="P8" s="18">
        <v>1131261.96</v>
      </c>
      <c r="Q8" s="18">
        <v>1217495.21</v>
      </c>
      <c r="R8" s="18">
        <v>5092846.94</v>
      </c>
      <c r="S8" s="18">
        <v>5909288.88</v>
      </c>
      <c r="T8" s="42">
        <f t="shared" si="0"/>
        <v>16.031150152727726</v>
      </c>
      <c r="U8" s="20">
        <f t="shared" si="1"/>
        <v>48.22418020129818</v>
      </c>
      <c r="V8" s="20">
        <f>100*S8/E8</f>
        <v>46.11228154506438</v>
      </c>
      <c r="W8" s="18">
        <v>12347493.61</v>
      </c>
    </row>
    <row r="9" spans="1:23" ht="21" customHeight="1">
      <c r="A9" s="37">
        <v>1</v>
      </c>
      <c r="B9" s="38">
        <v>4</v>
      </c>
      <c r="C9" s="39" t="s">
        <v>11</v>
      </c>
      <c r="D9" s="18">
        <v>378593.71</v>
      </c>
      <c r="E9" s="18">
        <v>450000</v>
      </c>
      <c r="F9" s="18">
        <v>29275.71</v>
      </c>
      <c r="G9" s="18">
        <v>24976.87</v>
      </c>
      <c r="H9" s="18">
        <v>28560.48</v>
      </c>
      <c r="I9" s="18">
        <v>24854.45</v>
      </c>
      <c r="J9" s="18">
        <v>29068.78</v>
      </c>
      <c r="K9" s="18">
        <v>27886.9</v>
      </c>
      <c r="L9" s="18">
        <v>29322.94</v>
      </c>
      <c r="M9" s="18">
        <v>28227.79</v>
      </c>
      <c r="N9" s="18">
        <v>29291.17</v>
      </c>
      <c r="O9" s="18">
        <v>29033.17</v>
      </c>
      <c r="P9" s="18">
        <v>40459.11</v>
      </c>
      <c r="Q9" s="18">
        <v>70859.11</v>
      </c>
      <c r="R9" s="18">
        <v>185978.19</v>
      </c>
      <c r="S9" s="18">
        <v>205838.29</v>
      </c>
      <c r="T9" s="42">
        <f t="shared" si="0"/>
        <v>10.678725284937984</v>
      </c>
      <c r="U9" s="20">
        <f t="shared" si="1"/>
        <v>49.123423101773135</v>
      </c>
      <c r="V9" s="20">
        <f>100*S9/E9</f>
        <v>45.741842222222225</v>
      </c>
      <c r="W9" s="18">
        <v>429522.44</v>
      </c>
    </row>
    <row r="10" spans="1:23" ht="21" customHeight="1">
      <c r="A10" s="37">
        <v>1</v>
      </c>
      <c r="B10" s="38">
        <v>5</v>
      </c>
      <c r="C10" s="39" t="s">
        <v>12</v>
      </c>
      <c r="D10" s="18">
        <v>518893.2</v>
      </c>
      <c r="E10" s="18">
        <v>560000</v>
      </c>
      <c r="F10" s="18">
        <v>37275.82</v>
      </c>
      <c r="G10" s="18">
        <v>40058.26</v>
      </c>
      <c r="H10" s="18">
        <v>48938.65</v>
      </c>
      <c r="I10" s="18">
        <v>51196.54</v>
      </c>
      <c r="J10" s="18">
        <v>38214.71</v>
      </c>
      <c r="K10" s="18">
        <v>49599.57</v>
      </c>
      <c r="L10" s="18">
        <v>70720.28</v>
      </c>
      <c r="M10" s="18">
        <v>79328.32</v>
      </c>
      <c r="N10" s="18">
        <v>47186.2</v>
      </c>
      <c r="O10" s="18">
        <v>32907.35</v>
      </c>
      <c r="P10" s="18">
        <v>41803.73</v>
      </c>
      <c r="Q10" s="18">
        <v>54029.31</v>
      </c>
      <c r="R10" s="18">
        <v>284139.39</v>
      </c>
      <c r="S10" s="18">
        <v>307119.35</v>
      </c>
      <c r="T10" s="42">
        <f t="shared" si="0"/>
        <v>8.087565754258838</v>
      </c>
      <c r="U10" s="20">
        <f t="shared" si="1"/>
        <v>54.75874226141333</v>
      </c>
      <c r="V10" s="20">
        <f>100*S10/E10</f>
        <v>54.84274107142856</v>
      </c>
      <c r="W10" s="18">
        <v>640865.94</v>
      </c>
    </row>
    <row r="11" spans="1:23" ht="21" customHeight="1">
      <c r="A11" s="37">
        <v>1</v>
      </c>
      <c r="B11" s="38">
        <v>7</v>
      </c>
      <c r="C11" s="39" t="s">
        <v>92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42"/>
      <c r="U11" s="20"/>
      <c r="V11" s="20"/>
      <c r="W11" s="24"/>
    </row>
    <row r="12" spans="1:23" s="2" customFormat="1" ht="21" customHeight="1">
      <c r="A12" s="37">
        <v>1</v>
      </c>
      <c r="B12" s="38">
        <v>8</v>
      </c>
      <c r="C12" s="39" t="s">
        <v>93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42"/>
      <c r="U12" s="20"/>
      <c r="V12" s="20"/>
      <c r="W12" s="24"/>
    </row>
    <row r="13" spans="1:23" ht="21" customHeight="1">
      <c r="A13" s="37">
        <v>1</v>
      </c>
      <c r="B13" s="38">
        <v>9</v>
      </c>
      <c r="C13" s="39" t="s">
        <v>94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42"/>
      <c r="U13" s="20"/>
      <c r="V13" s="20"/>
      <c r="W13" s="24"/>
    </row>
    <row r="14" spans="1:23" ht="21" customHeight="1">
      <c r="A14" s="37">
        <v>2</v>
      </c>
      <c r="B14" s="38"/>
      <c r="C14" s="39" t="s">
        <v>95</v>
      </c>
      <c r="D14" s="18">
        <v>3988385.45</v>
      </c>
      <c r="E14" s="18">
        <v>4663000</v>
      </c>
      <c r="F14" s="18">
        <v>392002.29</v>
      </c>
      <c r="G14" s="18">
        <v>413462.38</v>
      </c>
      <c r="H14" s="18">
        <v>391107.7</v>
      </c>
      <c r="I14" s="18">
        <v>415336.81</v>
      </c>
      <c r="J14" s="18">
        <v>261027.48</v>
      </c>
      <c r="K14" s="18">
        <v>291492.45</v>
      </c>
      <c r="L14" s="18">
        <v>275872.53</v>
      </c>
      <c r="M14" s="18">
        <v>304727.29</v>
      </c>
      <c r="N14" s="18">
        <v>286005.24</v>
      </c>
      <c r="O14" s="18">
        <v>301799.58</v>
      </c>
      <c r="P14" s="18">
        <v>385365.18</v>
      </c>
      <c r="Q14" s="18">
        <v>419866.89</v>
      </c>
      <c r="R14" s="18">
        <v>1991380.42</v>
      </c>
      <c r="S14" s="18">
        <v>2146685.4</v>
      </c>
      <c r="T14" s="42">
        <f t="shared" si="0"/>
        <v>7.798860450782176</v>
      </c>
      <c r="U14" s="20">
        <f t="shared" si="1"/>
        <v>49.92948763264594</v>
      </c>
      <c r="V14" s="20">
        <f>100*S14/E14</f>
        <v>46.036573021659876</v>
      </c>
      <c r="W14" s="18">
        <v>4646685.4</v>
      </c>
    </row>
    <row r="15" spans="1:23" ht="21" customHeight="1">
      <c r="A15" s="37">
        <v>2</v>
      </c>
      <c r="B15" s="38">
        <v>1</v>
      </c>
      <c r="C15" s="39" t="s">
        <v>8</v>
      </c>
      <c r="D15" s="18">
        <v>1722414.45</v>
      </c>
      <c r="E15" s="18">
        <v>1947000</v>
      </c>
      <c r="F15" s="18">
        <v>199856.86</v>
      </c>
      <c r="G15" s="18">
        <v>222495.74</v>
      </c>
      <c r="H15" s="18">
        <v>152484.38</v>
      </c>
      <c r="I15" s="18">
        <v>154790.24</v>
      </c>
      <c r="J15" s="18">
        <v>140503.66</v>
      </c>
      <c r="K15" s="18">
        <v>160618.65</v>
      </c>
      <c r="L15" s="18">
        <v>137524.34</v>
      </c>
      <c r="M15" s="18">
        <v>153120.5</v>
      </c>
      <c r="N15" s="18">
        <v>139114.64</v>
      </c>
      <c r="O15" s="18">
        <v>153169.24</v>
      </c>
      <c r="P15" s="18">
        <v>137431.01</v>
      </c>
      <c r="Q15" s="18">
        <v>153174.5</v>
      </c>
      <c r="R15" s="18">
        <v>906914.89</v>
      </c>
      <c r="S15" s="18">
        <v>997368.87</v>
      </c>
      <c r="T15" s="42">
        <f t="shared" si="0"/>
        <v>9.973811324235726</v>
      </c>
      <c r="U15" s="20">
        <f t="shared" si="1"/>
        <v>52.653697256197546</v>
      </c>
      <c r="V15" s="20">
        <f>100*S15/E15</f>
        <v>51.22593066255778</v>
      </c>
      <c r="W15" s="18">
        <v>2214431.63</v>
      </c>
    </row>
    <row r="16" spans="1:23" ht="21" customHeight="1">
      <c r="A16" s="37">
        <v>2</v>
      </c>
      <c r="B16" s="38">
        <v>2</v>
      </c>
      <c r="C16" s="39" t="s">
        <v>96</v>
      </c>
      <c r="D16" s="18">
        <v>21455.12</v>
      </c>
      <c r="E16" s="18">
        <v>27000</v>
      </c>
      <c r="F16" s="18">
        <v>752.95</v>
      </c>
      <c r="G16" s="18">
        <v>1704.79</v>
      </c>
      <c r="H16" s="18">
        <v>752.95</v>
      </c>
      <c r="I16" s="18">
        <v>832.1</v>
      </c>
      <c r="J16" s="18">
        <v>752.95</v>
      </c>
      <c r="K16" s="24">
        <v>0</v>
      </c>
      <c r="L16" s="18">
        <v>752.95</v>
      </c>
      <c r="M16" s="18">
        <v>416.05</v>
      </c>
      <c r="N16" s="18">
        <v>752.95</v>
      </c>
      <c r="O16" s="18">
        <v>442.19</v>
      </c>
      <c r="P16" s="18">
        <v>1118.03</v>
      </c>
      <c r="Q16" s="18">
        <v>442.19</v>
      </c>
      <c r="R16" s="18">
        <v>4882.78</v>
      </c>
      <c r="S16" s="18">
        <v>3837.32</v>
      </c>
      <c r="T16" s="42">
        <f t="shared" si="0"/>
        <v>-21.411163312703003</v>
      </c>
      <c r="U16" s="20">
        <f t="shared" si="1"/>
        <v>22.75811088448818</v>
      </c>
      <c r="V16" s="20">
        <f>100*S16/E16</f>
        <v>14.212296296296296</v>
      </c>
      <c r="W16" s="18">
        <v>8073.33</v>
      </c>
    </row>
    <row r="17" spans="1:23" ht="21" customHeight="1">
      <c r="A17" s="37">
        <v>2</v>
      </c>
      <c r="B17" s="38">
        <v>3</v>
      </c>
      <c r="C17" s="39" t="s">
        <v>10</v>
      </c>
      <c r="D17" s="18">
        <v>2244515.88</v>
      </c>
      <c r="E17" s="18">
        <v>2689000</v>
      </c>
      <c r="F17" s="18">
        <v>191392.48</v>
      </c>
      <c r="G17" s="18">
        <v>189261.85</v>
      </c>
      <c r="H17" s="18">
        <v>237870.37</v>
      </c>
      <c r="I17" s="18">
        <v>259714.47</v>
      </c>
      <c r="J17" s="18">
        <v>119770.87</v>
      </c>
      <c r="K17" s="18">
        <v>130873.8</v>
      </c>
      <c r="L17" s="18">
        <v>137595.24</v>
      </c>
      <c r="M17" s="18">
        <v>151190.74</v>
      </c>
      <c r="N17" s="18">
        <v>146137.65</v>
      </c>
      <c r="O17" s="18">
        <v>148188.15</v>
      </c>
      <c r="P17" s="18">
        <v>246816.14</v>
      </c>
      <c r="Q17" s="18">
        <v>266250.2</v>
      </c>
      <c r="R17" s="18">
        <v>1079582.75</v>
      </c>
      <c r="S17" s="18">
        <v>1145479.21</v>
      </c>
      <c r="T17" s="42">
        <f t="shared" si="0"/>
        <v>6.103882263772737</v>
      </c>
      <c r="U17" s="20">
        <f t="shared" si="1"/>
        <v>48.098690662861344</v>
      </c>
      <c r="V17" s="20">
        <f>100*S17/E17</f>
        <v>42.59870621048717</v>
      </c>
      <c r="W17" s="18">
        <v>2424180.44</v>
      </c>
    </row>
    <row r="18" spans="1:23" s="2" customFormat="1" ht="21" customHeight="1">
      <c r="A18" s="37">
        <v>2</v>
      </c>
      <c r="B18" s="38">
        <v>4</v>
      </c>
      <c r="C18" s="39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42"/>
      <c r="U18" s="20"/>
      <c r="V18" s="20"/>
      <c r="W18" s="24"/>
    </row>
    <row r="19" spans="1:23" ht="21" customHeight="1">
      <c r="A19" s="37">
        <v>2</v>
      </c>
      <c r="B19" s="38">
        <v>5</v>
      </c>
      <c r="C19" s="39" t="s">
        <v>12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42"/>
      <c r="U19" s="20"/>
      <c r="V19" s="20"/>
      <c r="W19" s="24"/>
    </row>
    <row r="20" spans="1:23" ht="21" customHeight="1">
      <c r="A20" s="37">
        <v>2</v>
      </c>
      <c r="B20" s="38">
        <v>7</v>
      </c>
      <c r="C20" s="39" t="s">
        <v>92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42"/>
      <c r="U20" s="20"/>
      <c r="V20" s="20"/>
      <c r="W20" s="24"/>
    </row>
    <row r="21" spans="1:23" ht="21" customHeight="1">
      <c r="A21" s="37">
        <v>2</v>
      </c>
      <c r="B21" s="38">
        <v>9</v>
      </c>
      <c r="C21" s="39" t="s">
        <v>94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42"/>
      <c r="U21" s="20"/>
      <c r="V21" s="20"/>
      <c r="W21" s="24"/>
    </row>
    <row r="22" spans="1:23" ht="21" customHeight="1">
      <c r="A22" s="37">
        <v>3</v>
      </c>
      <c r="B22" s="38"/>
      <c r="C22" s="39" t="s">
        <v>97</v>
      </c>
      <c r="D22" s="18">
        <v>70677464.02</v>
      </c>
      <c r="E22" s="18">
        <v>89122000</v>
      </c>
      <c r="F22" s="18">
        <v>1024721.81</v>
      </c>
      <c r="G22" s="18">
        <v>992796.62</v>
      </c>
      <c r="H22" s="18">
        <v>5535757.52</v>
      </c>
      <c r="I22" s="18">
        <v>5744500.35</v>
      </c>
      <c r="J22" s="18">
        <v>5078890.2</v>
      </c>
      <c r="K22" s="18">
        <v>5789687.78</v>
      </c>
      <c r="L22" s="18">
        <v>5782073.79</v>
      </c>
      <c r="M22" s="18">
        <v>5505519.5</v>
      </c>
      <c r="N22" s="18">
        <v>6516532.66</v>
      </c>
      <c r="O22" s="18">
        <v>7920439</v>
      </c>
      <c r="P22" s="18">
        <v>5898446.44</v>
      </c>
      <c r="Q22" s="18">
        <v>6271267.62</v>
      </c>
      <c r="R22" s="18">
        <v>29836422.42</v>
      </c>
      <c r="S22" s="18">
        <v>32224210.87</v>
      </c>
      <c r="T22" s="42">
        <f t="shared" si="0"/>
        <v>8.00293150561983</v>
      </c>
      <c r="U22" s="20">
        <f t="shared" si="1"/>
        <v>42.214902350708314</v>
      </c>
      <c r="V22" s="20">
        <f>100*S22/E22</f>
        <v>36.15741440946119</v>
      </c>
      <c r="W22" s="18">
        <v>80224210.87</v>
      </c>
    </row>
    <row r="23" spans="1:23" ht="21" customHeight="1">
      <c r="A23" s="37">
        <v>3</v>
      </c>
      <c r="B23" s="38">
        <v>1</v>
      </c>
      <c r="C23" s="39" t="s">
        <v>13</v>
      </c>
      <c r="D23" s="1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42"/>
      <c r="U23" s="20"/>
      <c r="V23" s="20"/>
      <c r="W23" s="24"/>
    </row>
    <row r="24" spans="1:23" ht="21" customHeight="1">
      <c r="A24" s="37">
        <v>3</v>
      </c>
      <c r="B24" s="38">
        <v>2</v>
      </c>
      <c r="C24" s="39" t="s">
        <v>14</v>
      </c>
      <c r="D24" s="18">
        <v>14772038.82</v>
      </c>
      <c r="E24" s="18">
        <v>14514000</v>
      </c>
      <c r="F24" s="18">
        <v>170448.09</v>
      </c>
      <c r="G24" s="18">
        <v>202655.54</v>
      </c>
      <c r="H24" s="18">
        <v>1331195.64</v>
      </c>
      <c r="I24" s="18">
        <v>1368849.86</v>
      </c>
      <c r="J24" s="18">
        <v>912607</v>
      </c>
      <c r="K24" s="18">
        <v>1246043.26</v>
      </c>
      <c r="L24" s="18">
        <v>973954.1</v>
      </c>
      <c r="M24" s="18">
        <v>1184380.13</v>
      </c>
      <c r="N24" s="18">
        <v>1335614.69</v>
      </c>
      <c r="O24" s="18">
        <v>1705634.52</v>
      </c>
      <c r="P24" s="18">
        <v>1072528.43</v>
      </c>
      <c r="Q24" s="18">
        <v>1997110.45</v>
      </c>
      <c r="R24" s="18">
        <v>5796347.95</v>
      </c>
      <c r="S24" s="18">
        <v>7704673.76</v>
      </c>
      <c r="T24" s="42">
        <f t="shared" si="0"/>
        <v>32.922899495707455</v>
      </c>
      <c r="U24" s="20">
        <f t="shared" si="1"/>
        <v>39.23864552909427</v>
      </c>
      <c r="V24" s="20">
        <f aca="true" t="shared" si="2" ref="V24:V32">100*S24/E24</f>
        <v>53.08442717376326</v>
      </c>
      <c r="W24" s="18">
        <v>14297242.08</v>
      </c>
    </row>
    <row r="25" spans="1:23" ht="21" customHeight="1">
      <c r="A25" s="37">
        <v>3</v>
      </c>
      <c r="B25" s="38">
        <v>3</v>
      </c>
      <c r="C25" s="39" t="s">
        <v>15</v>
      </c>
      <c r="D25" s="18">
        <v>52113.56</v>
      </c>
      <c r="E25" s="18">
        <v>183000</v>
      </c>
      <c r="F25" s="18">
        <v>1546.9</v>
      </c>
      <c r="G25" s="18">
        <v>60.41</v>
      </c>
      <c r="H25" s="18">
        <v>5025.33</v>
      </c>
      <c r="I25" s="18">
        <v>7287.02</v>
      </c>
      <c r="J25" s="18">
        <v>1662.72</v>
      </c>
      <c r="K25" s="18">
        <v>4222.34</v>
      </c>
      <c r="L25" s="18">
        <v>2015.22</v>
      </c>
      <c r="M25" s="18">
        <v>2144.34</v>
      </c>
      <c r="N25" s="18">
        <v>1310.99</v>
      </c>
      <c r="O25" s="18">
        <v>3068.91</v>
      </c>
      <c r="P25" s="18">
        <v>13036.73</v>
      </c>
      <c r="Q25" s="18">
        <v>7125.68</v>
      </c>
      <c r="R25" s="18">
        <v>24597.89</v>
      </c>
      <c r="S25" s="18">
        <v>23908.7</v>
      </c>
      <c r="T25" s="42">
        <f t="shared" si="0"/>
        <v>-2.8018256850485903</v>
      </c>
      <c r="U25" s="20">
        <f t="shared" si="1"/>
        <v>47.2005558630038</v>
      </c>
      <c r="V25" s="20">
        <f t="shared" si="2"/>
        <v>13.064863387978143</v>
      </c>
      <c r="W25" s="18">
        <v>47817.4</v>
      </c>
    </row>
    <row r="26" spans="1:23" ht="21" customHeight="1">
      <c r="A26" s="37">
        <v>3</v>
      </c>
      <c r="B26" s="38">
        <v>4</v>
      </c>
      <c r="C26" s="39" t="s">
        <v>16</v>
      </c>
      <c r="D26" s="18">
        <v>1670899.61</v>
      </c>
      <c r="E26" s="18">
        <v>2541000</v>
      </c>
      <c r="F26" s="18">
        <v>557703.55</v>
      </c>
      <c r="G26" s="18">
        <v>54110.11</v>
      </c>
      <c r="H26" s="18">
        <v>185734.28</v>
      </c>
      <c r="I26" s="18">
        <v>29697.76</v>
      </c>
      <c r="J26" s="18">
        <v>33381.37</v>
      </c>
      <c r="K26" s="18">
        <v>171738.63</v>
      </c>
      <c r="L26" s="18">
        <v>75702.75</v>
      </c>
      <c r="M26" s="18">
        <v>7671.5</v>
      </c>
      <c r="N26" s="18">
        <v>107858.36</v>
      </c>
      <c r="O26" s="18">
        <v>320891.11</v>
      </c>
      <c r="P26" s="18">
        <v>81863.76</v>
      </c>
      <c r="Q26" s="18">
        <v>168067.07</v>
      </c>
      <c r="R26" s="18">
        <v>1042244.07</v>
      </c>
      <c r="S26" s="18">
        <v>752176.18</v>
      </c>
      <c r="T26" s="42">
        <f t="shared" si="0"/>
        <v>-27.831090466170743</v>
      </c>
      <c r="U26" s="20">
        <f t="shared" si="1"/>
        <v>62.376223189135814</v>
      </c>
      <c r="V26" s="20">
        <f t="shared" si="2"/>
        <v>29.601581267217632</v>
      </c>
      <c r="W26" s="18">
        <v>2504352.36</v>
      </c>
    </row>
    <row r="27" spans="1:23" ht="21" customHeight="1">
      <c r="A27" s="37">
        <v>3</v>
      </c>
      <c r="B27" s="38">
        <v>5</v>
      </c>
      <c r="C27" s="39" t="s">
        <v>17</v>
      </c>
      <c r="D27" s="18">
        <v>43745235.4</v>
      </c>
      <c r="E27" s="18">
        <v>57059000</v>
      </c>
      <c r="F27" s="18">
        <v>203486.86</v>
      </c>
      <c r="G27" s="18">
        <v>400675.79</v>
      </c>
      <c r="H27" s="18">
        <v>3444088.81</v>
      </c>
      <c r="I27" s="18">
        <v>3963089.32</v>
      </c>
      <c r="J27" s="18">
        <v>3428468.13</v>
      </c>
      <c r="K27" s="18">
        <v>3858480.37</v>
      </c>
      <c r="L27" s="18">
        <v>3552000.28</v>
      </c>
      <c r="M27" s="18">
        <v>3846749.26</v>
      </c>
      <c r="N27" s="18">
        <v>3530428.2</v>
      </c>
      <c r="O27" s="18">
        <v>4931158.12</v>
      </c>
      <c r="P27" s="18">
        <v>3767162.09</v>
      </c>
      <c r="Q27" s="18">
        <v>3507201.75</v>
      </c>
      <c r="R27" s="18">
        <v>17925634.37</v>
      </c>
      <c r="S27" s="18">
        <v>20507354.61</v>
      </c>
      <c r="T27" s="42">
        <f t="shared" si="0"/>
        <v>14.402392611112921</v>
      </c>
      <c r="U27" s="20">
        <f t="shared" si="1"/>
        <v>40.97734120319764</v>
      </c>
      <c r="V27" s="20">
        <f t="shared" si="2"/>
        <v>35.94061341769046</v>
      </c>
      <c r="W27" s="18">
        <v>56902603.78</v>
      </c>
    </row>
    <row r="28" spans="1:23" s="2" customFormat="1" ht="21" customHeight="1">
      <c r="A28" s="37">
        <v>3</v>
      </c>
      <c r="B28" s="38">
        <v>6</v>
      </c>
      <c r="C28" s="39" t="s">
        <v>18</v>
      </c>
      <c r="D28" s="18">
        <v>1663166.28</v>
      </c>
      <c r="E28" s="18">
        <v>2701000</v>
      </c>
      <c r="F28" s="18">
        <v>14066</v>
      </c>
      <c r="G28" s="18">
        <v>50301.97</v>
      </c>
      <c r="H28" s="18">
        <v>81642.03</v>
      </c>
      <c r="I28" s="18">
        <v>142527.38</v>
      </c>
      <c r="J28" s="18">
        <v>41389.1</v>
      </c>
      <c r="K28" s="18">
        <v>186134.7</v>
      </c>
      <c r="L28" s="18">
        <v>71131.18</v>
      </c>
      <c r="M28" s="18">
        <v>159606.13</v>
      </c>
      <c r="N28" s="18">
        <v>528195.89</v>
      </c>
      <c r="O28" s="18">
        <v>207176.57</v>
      </c>
      <c r="P28" s="18">
        <v>159826.73</v>
      </c>
      <c r="Q28" s="18">
        <v>149306.24</v>
      </c>
      <c r="R28" s="18">
        <v>896250.93</v>
      </c>
      <c r="S28" s="18">
        <v>895052.99</v>
      </c>
      <c r="T28" s="42">
        <f t="shared" si="0"/>
        <v>-0.1336612281116473</v>
      </c>
      <c r="U28" s="20">
        <f t="shared" si="1"/>
        <v>53.88823359261468</v>
      </c>
      <c r="V28" s="20">
        <f t="shared" si="2"/>
        <v>33.13783746760459</v>
      </c>
      <c r="W28" s="18">
        <v>1790105.98</v>
      </c>
    </row>
    <row r="29" spans="1:23" ht="21" customHeight="1">
      <c r="A29" s="37">
        <v>3</v>
      </c>
      <c r="B29" s="38">
        <v>7</v>
      </c>
      <c r="C29" s="39" t="s">
        <v>19</v>
      </c>
      <c r="D29" s="18">
        <v>3435537.45</v>
      </c>
      <c r="E29" s="18">
        <v>4998000</v>
      </c>
      <c r="F29" s="18">
        <v>58260.01</v>
      </c>
      <c r="G29" s="18">
        <v>23356</v>
      </c>
      <c r="H29" s="18">
        <v>149627.18</v>
      </c>
      <c r="I29" s="18">
        <v>158952.69</v>
      </c>
      <c r="J29" s="18">
        <v>340664.44</v>
      </c>
      <c r="K29" s="18">
        <v>190167.1</v>
      </c>
      <c r="L29" s="18">
        <v>484969.96</v>
      </c>
      <c r="M29" s="18">
        <v>262528.09</v>
      </c>
      <c r="N29" s="18">
        <v>667206.79</v>
      </c>
      <c r="O29" s="18">
        <v>238049.95</v>
      </c>
      <c r="P29" s="18">
        <v>308897.76</v>
      </c>
      <c r="Q29" s="18">
        <v>262297.41</v>
      </c>
      <c r="R29" s="18">
        <v>2009626.14</v>
      </c>
      <c r="S29" s="18">
        <v>1135351.24</v>
      </c>
      <c r="T29" s="42">
        <f t="shared" si="0"/>
        <v>-43.5043554917135</v>
      </c>
      <c r="U29" s="20">
        <f t="shared" si="1"/>
        <v>58.49524766496141</v>
      </c>
      <c r="V29" s="20">
        <f t="shared" si="2"/>
        <v>22.7161112444978</v>
      </c>
      <c r="W29" s="18">
        <v>2270702.48</v>
      </c>
    </row>
    <row r="30" spans="1:23" ht="21" customHeight="1">
      <c r="A30" s="37">
        <v>3</v>
      </c>
      <c r="B30" s="38">
        <v>8</v>
      </c>
      <c r="C30" s="39" t="s">
        <v>20</v>
      </c>
      <c r="D30" s="18">
        <v>5338472.9</v>
      </c>
      <c r="E30" s="18">
        <v>7124000</v>
      </c>
      <c r="F30" s="18">
        <v>19210.4</v>
      </c>
      <c r="G30" s="18">
        <v>261636.8</v>
      </c>
      <c r="H30" s="18">
        <v>338444.25</v>
      </c>
      <c r="I30" s="18">
        <v>74096.32</v>
      </c>
      <c r="J30" s="18">
        <v>320717.44</v>
      </c>
      <c r="K30" s="18">
        <v>132901.38</v>
      </c>
      <c r="L30" s="18">
        <v>622300.3</v>
      </c>
      <c r="M30" s="18">
        <v>42440.05</v>
      </c>
      <c r="N30" s="18">
        <v>345917.74</v>
      </c>
      <c r="O30" s="18">
        <v>514459.82</v>
      </c>
      <c r="P30" s="18">
        <v>495130.94</v>
      </c>
      <c r="Q30" s="18">
        <v>180159.02</v>
      </c>
      <c r="R30" s="18">
        <v>2141721.07</v>
      </c>
      <c r="S30" s="18">
        <v>1205693.39</v>
      </c>
      <c r="T30" s="42">
        <f t="shared" si="0"/>
        <v>-43.704462411624874</v>
      </c>
      <c r="U30" s="20">
        <f t="shared" si="1"/>
        <v>40.118609012700986</v>
      </c>
      <c r="V30" s="20">
        <f t="shared" si="2"/>
        <v>16.924387843907915</v>
      </c>
      <c r="W30" s="18">
        <v>2411386.79</v>
      </c>
    </row>
    <row r="31" spans="1:23" ht="21" customHeight="1">
      <c r="A31" s="37">
        <v>3</v>
      </c>
      <c r="B31" s="38">
        <v>9</v>
      </c>
      <c r="C31" s="39" t="s">
        <v>21</v>
      </c>
      <c r="D31" s="24">
        <v>0</v>
      </c>
      <c r="E31" s="18">
        <v>2000</v>
      </c>
      <c r="F31" s="18">
        <v>0</v>
      </c>
      <c r="G31" s="18">
        <v>0</v>
      </c>
      <c r="H31" s="24">
        <v>0</v>
      </c>
      <c r="I31" s="24">
        <v>0</v>
      </c>
      <c r="J31" s="18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/>
      <c r="S31" s="24">
        <v>0</v>
      </c>
      <c r="T31" s="42"/>
      <c r="U31" s="20"/>
      <c r="V31" s="20">
        <f t="shared" si="2"/>
        <v>0</v>
      </c>
      <c r="W31" s="24">
        <v>0</v>
      </c>
    </row>
    <row r="32" spans="1:23" ht="21" customHeight="1">
      <c r="A32" s="37">
        <v>4</v>
      </c>
      <c r="B32" s="38"/>
      <c r="C32" s="39" t="s">
        <v>98</v>
      </c>
      <c r="D32" s="18">
        <v>85411.17</v>
      </c>
      <c r="E32" s="18">
        <v>500000</v>
      </c>
      <c r="F32" s="18">
        <v>14094.67</v>
      </c>
      <c r="G32" s="18">
        <v>187819.78</v>
      </c>
      <c r="H32" s="18">
        <v>13753.39</v>
      </c>
      <c r="I32" s="18">
        <v>361560.78</v>
      </c>
      <c r="J32" s="18">
        <f>SUM(J$33:J$38)</f>
        <v>13484.19</v>
      </c>
      <c r="K32" s="18">
        <v>180825.13</v>
      </c>
      <c r="L32" s="18">
        <v>10380.08</v>
      </c>
      <c r="M32" s="18">
        <v>175385.47</v>
      </c>
      <c r="N32" s="18">
        <v>9011.13</v>
      </c>
      <c r="O32" s="24">
        <f>SUM(O$33:O$38)</f>
        <v>0</v>
      </c>
      <c r="P32" s="18">
        <v>8399.26</v>
      </c>
      <c r="Q32" s="24">
        <f>SUM(Q$33:Q$38)</f>
        <v>0</v>
      </c>
      <c r="R32" s="18">
        <v>69122.72</v>
      </c>
      <c r="S32" s="18">
        <v>905591.16</v>
      </c>
      <c r="T32" s="42">
        <f t="shared" si="0"/>
        <v>1210.1208401521237</v>
      </c>
      <c r="U32" s="20">
        <f t="shared" si="1"/>
        <v>80.92936790351895</v>
      </c>
      <c r="V32" s="20">
        <f t="shared" si="2"/>
        <v>181.118232</v>
      </c>
      <c r="W32" s="18">
        <v>1305591.16</v>
      </c>
    </row>
    <row r="33" spans="1:23" ht="21" customHeight="1">
      <c r="A33" s="37">
        <v>4</v>
      </c>
      <c r="B33" s="38">
        <v>1</v>
      </c>
      <c r="C33" s="39" t="s">
        <v>99</v>
      </c>
      <c r="D33" s="18"/>
      <c r="E33" s="24"/>
      <c r="F33" s="24"/>
      <c r="G33" s="18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42"/>
      <c r="U33" s="20"/>
      <c r="V33" s="20"/>
      <c r="W33" s="24"/>
    </row>
    <row r="34" spans="1:23" s="2" customFormat="1" ht="21" customHeight="1">
      <c r="A34" s="37">
        <v>4</v>
      </c>
      <c r="B34" s="38">
        <v>2</v>
      </c>
      <c r="C34" s="39" t="s">
        <v>22</v>
      </c>
      <c r="D34" s="18">
        <v>85411.17</v>
      </c>
      <c r="E34" s="18">
        <v>500000</v>
      </c>
      <c r="F34" s="18">
        <v>14094.67</v>
      </c>
      <c r="G34" s="18">
        <v>187819.78</v>
      </c>
      <c r="H34" s="18">
        <v>13753.39</v>
      </c>
      <c r="I34" s="18">
        <v>361560.78</v>
      </c>
      <c r="J34" s="18">
        <v>13484.19</v>
      </c>
      <c r="K34" s="18">
        <v>180825.13</v>
      </c>
      <c r="L34" s="18">
        <v>10380.08</v>
      </c>
      <c r="M34" s="18">
        <v>175385.47</v>
      </c>
      <c r="N34" s="18">
        <v>9011.13</v>
      </c>
      <c r="O34" s="24">
        <v>0</v>
      </c>
      <c r="P34" s="18">
        <v>8399.26</v>
      </c>
      <c r="Q34" s="24">
        <v>0</v>
      </c>
      <c r="R34" s="18">
        <v>69122.72</v>
      </c>
      <c r="S34" s="18">
        <v>905591.16</v>
      </c>
      <c r="T34" s="42">
        <f t="shared" si="0"/>
        <v>1210.1208401521237</v>
      </c>
      <c r="U34" s="20">
        <f t="shared" si="1"/>
        <v>80.92936790351895</v>
      </c>
      <c r="V34" s="20">
        <f>100*S34/E34</f>
        <v>181.118232</v>
      </c>
      <c r="W34" s="18">
        <v>1305591.16</v>
      </c>
    </row>
    <row r="35" spans="1:23" ht="21" customHeight="1">
      <c r="A35" s="37">
        <v>4</v>
      </c>
      <c r="B35" s="38">
        <v>3</v>
      </c>
      <c r="C35" s="39" t="s">
        <v>23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42"/>
      <c r="U35" s="20"/>
      <c r="V35" s="20"/>
      <c r="W35" s="24"/>
    </row>
    <row r="36" spans="1:23" ht="21" customHeight="1">
      <c r="A36" s="37">
        <v>4</v>
      </c>
      <c r="B36" s="38">
        <v>4</v>
      </c>
      <c r="C36" s="39" t="s">
        <v>24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2"/>
      <c r="U36" s="20"/>
      <c r="V36" s="20"/>
      <c r="W36" s="24"/>
    </row>
    <row r="37" spans="1:23" ht="21" customHeight="1">
      <c r="A37" s="37">
        <v>4</v>
      </c>
      <c r="B37" s="38">
        <v>5</v>
      </c>
      <c r="C37" s="39" t="s">
        <v>125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42"/>
      <c r="U37" s="20"/>
      <c r="V37" s="20"/>
      <c r="W37" s="24"/>
    </row>
    <row r="38" spans="1:23" ht="21" customHeight="1">
      <c r="A38" s="37">
        <v>4</v>
      </c>
      <c r="B38" s="38">
        <v>6</v>
      </c>
      <c r="C38" s="39" t="s">
        <v>126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42"/>
      <c r="U38" s="20"/>
      <c r="V38" s="20"/>
      <c r="W38" s="24"/>
    </row>
    <row r="39" spans="1:23" ht="21" customHeight="1">
      <c r="A39" s="37">
        <v>4</v>
      </c>
      <c r="B39" s="38">
        <v>7</v>
      </c>
      <c r="C39" s="39" t="s">
        <v>127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42"/>
      <c r="U39" s="20"/>
      <c r="V39" s="20"/>
      <c r="W39" s="24"/>
    </row>
    <row r="40" spans="1:23" ht="21" customHeight="1">
      <c r="A40" s="37">
        <v>5</v>
      </c>
      <c r="B40" s="38"/>
      <c r="C40" s="39" t="s">
        <v>100</v>
      </c>
      <c r="D40" s="18">
        <v>6815467.51</v>
      </c>
      <c r="E40" s="18">
        <v>8248000</v>
      </c>
      <c r="F40" s="18">
        <v>780222.59</v>
      </c>
      <c r="G40" s="18">
        <v>585137.42</v>
      </c>
      <c r="H40" s="18">
        <v>378036.89</v>
      </c>
      <c r="I40" s="18">
        <v>651232.8</v>
      </c>
      <c r="J40" s="18">
        <v>816164.4</v>
      </c>
      <c r="K40" s="18">
        <v>850977.88</v>
      </c>
      <c r="L40" s="18">
        <v>261751.78</v>
      </c>
      <c r="M40" s="18">
        <v>622187.85</v>
      </c>
      <c r="N40" s="18">
        <v>298287.18</v>
      </c>
      <c r="O40" s="18">
        <v>1209833.5</v>
      </c>
      <c r="P40" s="18">
        <v>1441218.54</v>
      </c>
      <c r="Q40" s="18">
        <v>810574.11</v>
      </c>
      <c r="R40" s="18">
        <v>3975681.38</v>
      </c>
      <c r="S40" s="18">
        <v>4729943.56</v>
      </c>
      <c r="T40" s="42">
        <f t="shared" si="0"/>
        <v>18.9718970889966</v>
      </c>
      <c r="U40" s="20">
        <f t="shared" si="1"/>
        <v>58.33321594104408</v>
      </c>
      <c r="V40" s="20">
        <f>100*S40/E40</f>
        <v>57.346551406401545</v>
      </c>
      <c r="W40" s="18">
        <v>8029943.56</v>
      </c>
    </row>
    <row r="41" spans="1:23" ht="21" customHeight="1">
      <c r="A41" s="37">
        <v>5</v>
      </c>
      <c r="B41" s="38">
        <v>1</v>
      </c>
      <c r="C41" s="39" t="s">
        <v>25</v>
      </c>
      <c r="D41" s="24">
        <v>264359.87</v>
      </c>
      <c r="E41" s="18">
        <v>300000</v>
      </c>
      <c r="F41" s="24">
        <v>0</v>
      </c>
      <c r="G41" s="18">
        <v>667.58</v>
      </c>
      <c r="H41" s="24">
        <v>0</v>
      </c>
      <c r="I41" s="18">
        <v>37270</v>
      </c>
      <c r="J41" s="24">
        <v>0</v>
      </c>
      <c r="K41" s="18">
        <v>37266</v>
      </c>
      <c r="L41" s="18">
        <v>73836.78</v>
      </c>
      <c r="M41" s="18">
        <v>37266</v>
      </c>
      <c r="N41" s="24">
        <v>0</v>
      </c>
      <c r="O41" s="18">
        <v>171755.74</v>
      </c>
      <c r="P41" s="18">
        <v>25627.24</v>
      </c>
      <c r="Q41" s="18">
        <v>248861.58</v>
      </c>
      <c r="R41" s="18">
        <v>99464.02</v>
      </c>
      <c r="S41" s="18">
        <v>533086.9</v>
      </c>
      <c r="T41" s="42">
        <f t="shared" si="0"/>
        <v>435.95953592062733</v>
      </c>
      <c r="U41" s="20">
        <f t="shared" si="1"/>
        <v>37.62447757293874</v>
      </c>
      <c r="V41" s="20">
        <f>100*S41/E41</f>
        <v>177.69563333333335</v>
      </c>
      <c r="W41" s="18">
        <v>1483318.04</v>
      </c>
    </row>
    <row r="42" spans="1:23" s="2" customFormat="1" ht="21" customHeight="1">
      <c r="A42" s="37">
        <v>5</v>
      </c>
      <c r="B42" s="38">
        <v>2</v>
      </c>
      <c r="C42" s="39" t="s">
        <v>26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42"/>
      <c r="U42" s="20"/>
      <c r="V42" s="20"/>
      <c r="W42" s="24"/>
    </row>
    <row r="43" spans="1:23" ht="21" customHeight="1">
      <c r="A43" s="37">
        <v>5</v>
      </c>
      <c r="B43" s="38">
        <v>3</v>
      </c>
      <c r="C43" s="39" t="s">
        <v>27</v>
      </c>
      <c r="D43" s="18">
        <v>2512888.13</v>
      </c>
      <c r="E43" s="18">
        <v>3370000</v>
      </c>
      <c r="F43" s="18">
        <v>397788.55</v>
      </c>
      <c r="G43" s="18">
        <v>255971.91</v>
      </c>
      <c r="H43" s="18">
        <v>166800.51</v>
      </c>
      <c r="I43" s="18">
        <v>343819.63</v>
      </c>
      <c r="J43" s="18">
        <v>522403</v>
      </c>
      <c r="K43" s="18">
        <v>596209.88</v>
      </c>
      <c r="L43" s="18">
        <v>12139.05</v>
      </c>
      <c r="M43" s="18">
        <v>156564.57</v>
      </c>
      <c r="N43" s="18">
        <v>21512.71</v>
      </c>
      <c r="O43" s="18">
        <v>563528.7</v>
      </c>
      <c r="P43" s="18">
        <v>666466.35</v>
      </c>
      <c r="Q43" s="18">
        <v>33852.03</v>
      </c>
      <c r="R43" s="18">
        <v>1787110.17</v>
      </c>
      <c r="S43" s="18">
        <v>1949946.72</v>
      </c>
      <c r="T43" s="42">
        <f t="shared" si="0"/>
        <v>9.111724208922164</v>
      </c>
      <c r="U43" s="20">
        <f t="shared" si="1"/>
        <v>71.11777673922954</v>
      </c>
      <c r="V43" s="20">
        <f>100*S43/E43</f>
        <v>57.86192047477745</v>
      </c>
      <c r="W43" s="18">
        <v>3339893.44</v>
      </c>
    </row>
    <row r="44" spans="1:23" ht="21" customHeight="1">
      <c r="A44" s="37">
        <v>5</v>
      </c>
      <c r="B44" s="38">
        <v>4</v>
      </c>
      <c r="C44" s="39" t="s">
        <v>28</v>
      </c>
      <c r="D44" s="18">
        <v>2824891.68</v>
      </c>
      <c r="E44" s="18">
        <v>3278000</v>
      </c>
      <c r="F44" s="18">
        <v>242673.39</v>
      </c>
      <c r="G44" s="18">
        <v>179079.1</v>
      </c>
      <c r="H44" s="18">
        <v>109048.42</v>
      </c>
      <c r="I44" s="18">
        <v>149475.22</v>
      </c>
      <c r="J44" s="18">
        <v>169771.97</v>
      </c>
      <c r="K44" s="18">
        <v>217502</v>
      </c>
      <c r="L44" s="18">
        <v>73385.65</v>
      </c>
      <c r="M44" s="18">
        <v>160555.76</v>
      </c>
      <c r="N44" s="18">
        <v>191775.35</v>
      </c>
      <c r="O44" s="18">
        <v>368893.46</v>
      </c>
      <c r="P44" s="18">
        <v>654190.96</v>
      </c>
      <c r="Q44" s="18">
        <v>527860.5</v>
      </c>
      <c r="R44" s="18">
        <v>1440845.74</v>
      </c>
      <c r="S44" s="18">
        <v>1603366.04</v>
      </c>
      <c r="T44" s="42">
        <f t="shared" si="0"/>
        <v>11.27950727050073</v>
      </c>
      <c r="U44" s="20">
        <f t="shared" si="1"/>
        <v>51.00534474298851</v>
      </c>
      <c r="V44" s="20">
        <f>100*S44/E44</f>
        <v>48.912935936546674</v>
      </c>
      <c r="W44" s="18">
        <v>3206732.08</v>
      </c>
    </row>
    <row r="45" spans="1:23" ht="38.25" customHeight="1">
      <c r="A45" s="37">
        <v>5</v>
      </c>
      <c r="B45" s="38">
        <v>5</v>
      </c>
      <c r="C45" s="37" t="s">
        <v>118</v>
      </c>
      <c r="D45" s="18"/>
      <c r="E45" s="18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42"/>
      <c r="U45" s="20"/>
      <c r="V45" s="20"/>
      <c r="W45" s="24"/>
    </row>
    <row r="46" spans="1:23" ht="21" customHeight="1">
      <c r="A46" s="37">
        <v>5</v>
      </c>
      <c r="B46" s="38">
        <v>6</v>
      </c>
      <c r="C46" s="39" t="s">
        <v>29</v>
      </c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42"/>
      <c r="U46" s="20"/>
      <c r="V46" s="20"/>
      <c r="W46" s="24"/>
    </row>
    <row r="47" spans="1:23" ht="21" customHeight="1">
      <c r="A47" s="37">
        <v>5</v>
      </c>
      <c r="B47" s="38">
        <v>8</v>
      </c>
      <c r="C47" s="39" t="s">
        <v>101</v>
      </c>
      <c r="D47" s="18">
        <v>1213327.83</v>
      </c>
      <c r="E47" s="18">
        <v>1300000</v>
      </c>
      <c r="F47" s="18">
        <v>139760.65</v>
      </c>
      <c r="G47" s="18">
        <v>149418.83</v>
      </c>
      <c r="H47" s="18">
        <v>102187.96</v>
      </c>
      <c r="I47" s="18">
        <v>120667.95</v>
      </c>
      <c r="J47" s="18">
        <v>123989.43</v>
      </c>
      <c r="K47" s="24">
        <v>0</v>
      </c>
      <c r="L47" s="18">
        <v>102390.3</v>
      </c>
      <c r="M47" s="18">
        <v>267801.52</v>
      </c>
      <c r="N47" s="18">
        <v>84999.12</v>
      </c>
      <c r="O47" s="18">
        <v>105655.6</v>
      </c>
      <c r="P47" s="18">
        <v>94933.99</v>
      </c>
      <c r="Q47" s="24">
        <v>0</v>
      </c>
      <c r="R47" s="18">
        <v>648261.45</v>
      </c>
      <c r="S47" s="18">
        <v>643543.9</v>
      </c>
      <c r="T47" s="42">
        <f t="shared" si="0"/>
        <v>-0.7277233591477529</v>
      </c>
      <c r="U47" s="20">
        <f t="shared" si="1"/>
        <v>53.428383819400224</v>
      </c>
      <c r="V47" s="20">
        <f>100*S47/E47</f>
        <v>49.50337692307692</v>
      </c>
      <c r="W47" s="24"/>
    </row>
    <row r="48" spans="1:23" ht="21" customHeight="1">
      <c r="A48" s="37">
        <v>6</v>
      </c>
      <c r="B48" s="38"/>
      <c r="C48" s="39" t="s">
        <v>102</v>
      </c>
      <c r="D48" s="18">
        <v>24104112.83</v>
      </c>
      <c r="E48" s="18">
        <v>30821000</v>
      </c>
      <c r="F48" s="18">
        <v>102446.43</v>
      </c>
      <c r="G48" s="18">
        <v>407511.39</v>
      </c>
      <c r="H48" s="18">
        <v>500536.65</v>
      </c>
      <c r="I48" s="18">
        <v>978084.54</v>
      </c>
      <c r="J48" s="18">
        <v>796772.77</v>
      </c>
      <c r="K48" s="18">
        <v>228933.87</v>
      </c>
      <c r="L48" s="18">
        <v>675865.91</v>
      </c>
      <c r="M48" s="18">
        <v>330044.99</v>
      </c>
      <c r="N48" s="18">
        <v>1072352.98</v>
      </c>
      <c r="O48" s="18">
        <v>568701.04</v>
      </c>
      <c r="P48" s="18">
        <v>1710476.31</v>
      </c>
      <c r="Q48" s="18">
        <f>SUM(Q$49:Q$57)</f>
        <v>464073.52</v>
      </c>
      <c r="R48" s="18">
        <v>4858451.05</v>
      </c>
      <c r="S48" s="18">
        <v>2977349.35</v>
      </c>
      <c r="T48" s="42">
        <f t="shared" si="0"/>
        <v>-38.718136308072914</v>
      </c>
      <c r="U48" s="20">
        <f t="shared" si="1"/>
        <v>20.15610814745759</v>
      </c>
      <c r="V48" s="20">
        <f>100*S48/E48</f>
        <v>9.660132215048181</v>
      </c>
      <c r="W48" s="18">
        <v>22977349.35</v>
      </c>
    </row>
    <row r="49" spans="1:23" ht="21" customHeight="1">
      <c r="A49" s="37">
        <v>6</v>
      </c>
      <c r="B49" s="38">
        <v>1</v>
      </c>
      <c r="C49" s="39" t="s">
        <v>30</v>
      </c>
      <c r="D49" s="18">
        <v>346664.73</v>
      </c>
      <c r="E49" s="18">
        <v>200000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18">
        <v>89812.63</v>
      </c>
      <c r="O49" s="24">
        <v>0</v>
      </c>
      <c r="P49" s="18">
        <v>82675.24</v>
      </c>
      <c r="Q49" s="24">
        <v>0</v>
      </c>
      <c r="R49" s="18">
        <v>172487.87</v>
      </c>
      <c r="S49" s="24">
        <v>0</v>
      </c>
      <c r="T49" s="42">
        <f t="shared" si="0"/>
        <v>-100</v>
      </c>
      <c r="U49" s="20">
        <f t="shared" si="1"/>
        <v>49.75639431216438</v>
      </c>
      <c r="V49" s="20">
        <f>100*S49/E49</f>
        <v>0</v>
      </c>
      <c r="W49" s="18">
        <v>100000</v>
      </c>
    </row>
    <row r="50" spans="1:23" ht="21" customHeight="1">
      <c r="A50" s="37">
        <v>6</v>
      </c>
      <c r="B50" s="38">
        <v>2</v>
      </c>
      <c r="C50" s="39" t="s">
        <v>31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42"/>
      <c r="U50" s="20"/>
      <c r="V50" s="20"/>
      <c r="W50" s="24"/>
    </row>
    <row r="51" spans="1:23" ht="21" customHeight="1">
      <c r="A51" s="37">
        <v>6</v>
      </c>
      <c r="B51" s="38">
        <v>3</v>
      </c>
      <c r="C51" s="39" t="s">
        <v>32</v>
      </c>
      <c r="D51" s="18">
        <v>293955.06</v>
      </c>
      <c r="E51" s="18">
        <v>696000</v>
      </c>
      <c r="F51" s="24">
        <v>0</v>
      </c>
      <c r="G51" s="24">
        <v>0</v>
      </c>
      <c r="H51" s="24">
        <v>0</v>
      </c>
      <c r="I51" s="18">
        <v>35810.64</v>
      </c>
      <c r="J51" s="18">
        <v>8814.6</v>
      </c>
      <c r="K51" s="24">
        <v>0</v>
      </c>
      <c r="L51" s="18">
        <v>89314.2</v>
      </c>
      <c r="M51" s="24">
        <v>0</v>
      </c>
      <c r="N51" s="18">
        <v>57820</v>
      </c>
      <c r="O51" s="18">
        <v>27791.36</v>
      </c>
      <c r="P51" s="18">
        <v>14967.12</v>
      </c>
      <c r="Q51" s="18">
        <v>12938.7</v>
      </c>
      <c r="R51" s="18">
        <v>170915.92</v>
      </c>
      <c r="S51" s="18">
        <v>76540.7</v>
      </c>
      <c r="T51" s="42">
        <f t="shared" si="0"/>
        <v>-55.21733727320428</v>
      </c>
      <c r="U51" s="20">
        <f t="shared" si="1"/>
        <v>58.14355432425623</v>
      </c>
      <c r="V51" s="20">
        <f>100*S51/E51</f>
        <v>10.997227011494253</v>
      </c>
      <c r="W51" s="18">
        <v>253081.4</v>
      </c>
    </row>
    <row r="52" spans="1:23" s="2" customFormat="1" ht="21" customHeight="1">
      <c r="A52" s="37">
        <v>6</v>
      </c>
      <c r="B52" s="38">
        <v>4</v>
      </c>
      <c r="C52" s="39" t="s">
        <v>33</v>
      </c>
      <c r="D52" s="18">
        <v>109234.98</v>
      </c>
      <c r="E52" s="18">
        <v>504000</v>
      </c>
      <c r="F52" s="18">
        <v>50000</v>
      </c>
      <c r="G52" s="24">
        <v>0</v>
      </c>
      <c r="H52" s="18">
        <v>52225</v>
      </c>
      <c r="I52" s="18">
        <v>6266.77</v>
      </c>
      <c r="J52" s="24">
        <v>0</v>
      </c>
      <c r="K52" s="18">
        <v>3566.27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18">
        <v>102225</v>
      </c>
      <c r="S52" s="18">
        <v>9833.04</v>
      </c>
      <c r="T52" s="42">
        <f t="shared" si="0"/>
        <v>-90.38098312545854</v>
      </c>
      <c r="U52" s="20">
        <f t="shared" si="1"/>
        <v>93.58266005999178</v>
      </c>
      <c r="V52" s="20">
        <f>100*S52/E52</f>
        <v>1.9510000000000003</v>
      </c>
      <c r="W52" s="18">
        <v>261833.04</v>
      </c>
    </row>
    <row r="53" spans="1:23" ht="21" customHeight="1">
      <c r="A53" s="37">
        <v>6</v>
      </c>
      <c r="B53" s="38">
        <v>5</v>
      </c>
      <c r="C53" s="39" t="s">
        <v>34</v>
      </c>
      <c r="D53" s="18">
        <v>23354258.06</v>
      </c>
      <c r="E53" s="18">
        <v>29421000</v>
      </c>
      <c r="F53" s="18">
        <v>52446.43</v>
      </c>
      <c r="G53" s="18">
        <v>407511.39</v>
      </c>
      <c r="H53" s="18">
        <v>448311.65</v>
      </c>
      <c r="I53" s="18">
        <v>936007.13</v>
      </c>
      <c r="J53" s="18">
        <v>787958.17</v>
      </c>
      <c r="K53" s="18">
        <v>225367.6</v>
      </c>
      <c r="L53" s="18">
        <v>586551.71</v>
      </c>
      <c r="M53" s="18">
        <v>330044.99</v>
      </c>
      <c r="N53" s="18">
        <v>924720.35</v>
      </c>
      <c r="O53" s="18">
        <v>540909.68</v>
      </c>
      <c r="P53" s="18">
        <v>1612833.95</v>
      </c>
      <c r="Q53" s="18">
        <v>451134.82</v>
      </c>
      <c r="R53" s="18">
        <v>4412822.26</v>
      </c>
      <c r="S53" s="18">
        <v>2890975.61</v>
      </c>
      <c r="T53" s="42">
        <f t="shared" si="0"/>
        <v>-34.48692379466016</v>
      </c>
      <c r="U53" s="20">
        <f t="shared" si="1"/>
        <v>18.895150720108127</v>
      </c>
      <c r="V53" s="20">
        <f>100*S53/E53</f>
        <v>9.826231637265899</v>
      </c>
      <c r="W53" s="18">
        <v>22362434.91</v>
      </c>
    </row>
    <row r="54" spans="1:23" ht="21" customHeight="1">
      <c r="A54" s="37">
        <v>6</v>
      </c>
      <c r="B54" s="38">
        <v>6</v>
      </c>
      <c r="C54" s="39" t="s">
        <v>35</v>
      </c>
      <c r="D54" s="24"/>
      <c r="E54" s="18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42"/>
      <c r="U54" s="20"/>
      <c r="V54" s="20"/>
      <c r="W54" s="24"/>
    </row>
    <row r="55" spans="1:23" s="2" customFormat="1" ht="21" customHeight="1">
      <c r="A55" s="37">
        <v>6</v>
      </c>
      <c r="B55" s="38">
        <v>7</v>
      </c>
      <c r="C55" s="39" t="s">
        <v>36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42"/>
      <c r="U55" s="20"/>
      <c r="V55" s="20"/>
      <c r="W55" s="24"/>
    </row>
    <row r="56" spans="1:23" ht="21" customHeight="1">
      <c r="A56" s="37">
        <v>6</v>
      </c>
      <c r="B56" s="38">
        <v>8</v>
      </c>
      <c r="C56" s="39" t="s">
        <v>103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42"/>
      <c r="U56" s="20"/>
      <c r="V56" s="20"/>
      <c r="W56" s="24"/>
    </row>
    <row r="57" spans="1:23" ht="21" customHeight="1">
      <c r="A57" s="37">
        <v>6</v>
      </c>
      <c r="B57" s="38">
        <v>9</v>
      </c>
      <c r="C57" s="39" t="s">
        <v>37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42"/>
      <c r="U57" s="20"/>
      <c r="V57" s="20"/>
      <c r="W57" s="24"/>
    </row>
    <row r="58" spans="1:23" ht="21" customHeight="1">
      <c r="A58" s="37">
        <v>7</v>
      </c>
      <c r="B58" s="38"/>
      <c r="C58" s="39" t="s">
        <v>104</v>
      </c>
      <c r="D58" s="24">
        <f>SUM(D$59:D$60)</f>
        <v>0</v>
      </c>
      <c r="E58" s="24">
        <f aca="true" t="shared" si="3" ref="E58:W58">SUM(E$59:E$60)</f>
        <v>0</v>
      </c>
      <c r="F58" s="24">
        <f t="shared" si="3"/>
        <v>0</v>
      </c>
      <c r="G58" s="24">
        <f t="shared" si="3"/>
        <v>0</v>
      </c>
      <c r="H58" s="24">
        <f t="shared" si="3"/>
        <v>0</v>
      </c>
      <c r="I58" s="24">
        <f t="shared" si="3"/>
        <v>0</v>
      </c>
      <c r="J58" s="24">
        <f t="shared" si="3"/>
        <v>0</v>
      </c>
      <c r="K58" s="24">
        <f t="shared" si="3"/>
        <v>0</v>
      </c>
      <c r="L58" s="24">
        <f t="shared" si="3"/>
        <v>0</v>
      </c>
      <c r="M58" s="24">
        <f t="shared" si="3"/>
        <v>0</v>
      </c>
      <c r="N58" s="24">
        <f t="shared" si="3"/>
        <v>0</v>
      </c>
      <c r="O58" s="24">
        <f t="shared" si="3"/>
        <v>0</v>
      </c>
      <c r="P58" s="24">
        <f t="shared" si="3"/>
        <v>0</v>
      </c>
      <c r="Q58" s="24">
        <f t="shared" si="3"/>
        <v>0</v>
      </c>
      <c r="R58" s="24">
        <f t="shared" si="3"/>
        <v>0</v>
      </c>
      <c r="S58" s="24">
        <f t="shared" si="3"/>
        <v>0</v>
      </c>
      <c r="T58" s="42"/>
      <c r="U58" s="20"/>
      <c r="V58" s="20"/>
      <c r="W58" s="24">
        <f t="shared" si="3"/>
        <v>0</v>
      </c>
    </row>
    <row r="59" spans="1:23" ht="21" customHeight="1">
      <c r="A59" s="37">
        <v>7</v>
      </c>
      <c r="B59" s="38">
        <v>1</v>
      </c>
      <c r="C59" s="43" t="s">
        <v>38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42"/>
      <c r="U59" s="20"/>
      <c r="V59" s="20"/>
      <c r="W59" s="24"/>
    </row>
    <row r="60" spans="1:23" ht="21" customHeight="1">
      <c r="A60" s="37">
        <v>7</v>
      </c>
      <c r="B60" s="38">
        <v>2</v>
      </c>
      <c r="C60" s="39" t="s">
        <v>39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42"/>
      <c r="U60" s="20"/>
      <c r="V60" s="20"/>
      <c r="W60" s="24"/>
    </row>
    <row r="61" spans="1:23" ht="21" customHeight="1">
      <c r="A61" s="37">
        <v>8</v>
      </c>
      <c r="B61" s="38"/>
      <c r="C61" s="39" t="s">
        <v>105</v>
      </c>
      <c r="D61" s="24"/>
      <c r="E61" s="24">
        <f>SUM(E$62:E$63)</f>
        <v>0</v>
      </c>
      <c r="F61" s="24">
        <f aca="true" t="shared" si="4" ref="F61:W61">SUM(F$62:F$63)</f>
        <v>0</v>
      </c>
      <c r="G61" s="24">
        <f t="shared" si="4"/>
        <v>0</v>
      </c>
      <c r="H61" s="24">
        <f t="shared" si="4"/>
        <v>0</v>
      </c>
      <c r="I61" s="24">
        <f t="shared" si="4"/>
        <v>0</v>
      </c>
      <c r="J61" s="24">
        <f t="shared" si="4"/>
        <v>0</v>
      </c>
      <c r="K61" s="24">
        <f t="shared" si="4"/>
        <v>0</v>
      </c>
      <c r="L61" s="24">
        <f t="shared" si="4"/>
        <v>0</v>
      </c>
      <c r="M61" s="24">
        <f t="shared" si="4"/>
        <v>0</v>
      </c>
      <c r="N61" s="24">
        <f t="shared" si="4"/>
        <v>0</v>
      </c>
      <c r="O61" s="24">
        <f t="shared" si="4"/>
        <v>0</v>
      </c>
      <c r="P61" s="24">
        <f t="shared" si="4"/>
        <v>0</v>
      </c>
      <c r="Q61" s="24">
        <f t="shared" si="4"/>
        <v>0</v>
      </c>
      <c r="R61" s="24">
        <f t="shared" si="4"/>
        <v>0</v>
      </c>
      <c r="S61" s="24">
        <f t="shared" si="4"/>
        <v>0</v>
      </c>
      <c r="T61" s="42"/>
      <c r="U61" s="20"/>
      <c r="V61" s="20"/>
      <c r="W61" s="24">
        <f t="shared" si="4"/>
        <v>0</v>
      </c>
    </row>
    <row r="62" spans="1:23" ht="21" customHeight="1">
      <c r="A62" s="37">
        <v>8</v>
      </c>
      <c r="B62" s="38">
        <v>1</v>
      </c>
      <c r="C62" s="39" t="s">
        <v>106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42"/>
      <c r="U62" s="20"/>
      <c r="V62" s="20"/>
      <c r="W62" s="24"/>
    </row>
    <row r="63" spans="1:23" ht="21" customHeight="1">
      <c r="A63" s="37">
        <v>8</v>
      </c>
      <c r="B63" s="38">
        <v>2</v>
      </c>
      <c r="C63" s="39" t="s">
        <v>107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42"/>
      <c r="U63" s="20"/>
      <c r="V63" s="20"/>
      <c r="W63" s="24"/>
    </row>
    <row r="64" spans="1:23" ht="21" customHeight="1">
      <c r="A64" s="37">
        <v>9</v>
      </c>
      <c r="B64" s="38"/>
      <c r="C64" s="39" t="s">
        <v>108</v>
      </c>
      <c r="D64" s="24">
        <v>0</v>
      </c>
      <c r="E64" s="18">
        <v>9000000</v>
      </c>
      <c r="F64" s="24">
        <f aca="true" t="shared" si="5" ref="F64:W64">SUM(F$65:F$72)</f>
        <v>0</v>
      </c>
      <c r="G64" s="24">
        <f t="shared" si="5"/>
        <v>0</v>
      </c>
      <c r="H64" s="24">
        <f t="shared" si="5"/>
        <v>0</v>
      </c>
      <c r="I64" s="24">
        <f t="shared" si="5"/>
        <v>0</v>
      </c>
      <c r="J64" s="24">
        <f t="shared" si="5"/>
        <v>0</v>
      </c>
      <c r="K64" s="24">
        <f t="shared" si="5"/>
        <v>0</v>
      </c>
      <c r="L64" s="24">
        <f t="shared" si="5"/>
        <v>0</v>
      </c>
      <c r="M64" s="24">
        <f t="shared" si="5"/>
        <v>0</v>
      </c>
      <c r="N64" s="24">
        <f t="shared" si="5"/>
        <v>0</v>
      </c>
      <c r="O64" s="24">
        <f t="shared" si="5"/>
        <v>0</v>
      </c>
      <c r="P64" s="24">
        <f t="shared" si="5"/>
        <v>0</v>
      </c>
      <c r="Q64" s="24">
        <f t="shared" si="5"/>
        <v>0</v>
      </c>
      <c r="R64" s="24">
        <f t="shared" si="5"/>
        <v>0</v>
      </c>
      <c r="S64" s="24">
        <f t="shared" si="5"/>
        <v>0</v>
      </c>
      <c r="T64" s="42"/>
      <c r="U64" s="20"/>
      <c r="V64" s="20">
        <f>100*S64/E64</f>
        <v>0</v>
      </c>
      <c r="W64" s="24">
        <f t="shared" si="5"/>
        <v>0</v>
      </c>
    </row>
    <row r="65" spans="1:23" ht="21" customHeight="1">
      <c r="A65" s="37">
        <v>9</v>
      </c>
      <c r="B65" s="38">
        <v>1</v>
      </c>
      <c r="C65" s="39" t="s">
        <v>109</v>
      </c>
      <c r="D65" s="24">
        <v>0</v>
      </c>
      <c r="E65" s="24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42"/>
      <c r="U65" s="20"/>
      <c r="V65" s="20"/>
      <c r="W65" s="24"/>
    </row>
    <row r="66" spans="1:23" ht="21" customHeight="1">
      <c r="A66" s="37">
        <v>9</v>
      </c>
      <c r="B66" s="38">
        <v>2</v>
      </c>
      <c r="C66" s="39" t="s">
        <v>110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42"/>
      <c r="U66" s="20"/>
      <c r="V66" s="20"/>
      <c r="W66" s="24"/>
    </row>
    <row r="67" spans="1:23" ht="21" customHeight="1">
      <c r="A67" s="37">
        <v>9</v>
      </c>
      <c r="B67" s="38">
        <v>3</v>
      </c>
      <c r="C67" s="39" t="s">
        <v>111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42"/>
      <c r="U67" s="20"/>
      <c r="V67" s="20"/>
      <c r="W67" s="24"/>
    </row>
    <row r="68" spans="1:23" ht="21" customHeight="1">
      <c r="A68" s="37">
        <v>9</v>
      </c>
      <c r="B68" s="38">
        <v>5</v>
      </c>
      <c r="C68" s="39" t="s">
        <v>112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42"/>
      <c r="U68" s="20"/>
      <c r="V68" s="20"/>
      <c r="W68" s="24"/>
    </row>
    <row r="69" spans="1:23" ht="21" customHeight="1">
      <c r="A69" s="37">
        <v>9</v>
      </c>
      <c r="B69" s="38">
        <v>6</v>
      </c>
      <c r="C69" s="39" t="s">
        <v>113</v>
      </c>
      <c r="D69" s="24"/>
      <c r="E69" s="18">
        <v>9000000</v>
      </c>
      <c r="F69" s="24"/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42"/>
      <c r="U69" s="20"/>
      <c r="V69" s="20">
        <f>100*S69/E69</f>
        <v>0</v>
      </c>
      <c r="W69" s="24"/>
    </row>
    <row r="70" spans="1:23" ht="21" customHeight="1">
      <c r="A70" s="37">
        <v>9</v>
      </c>
      <c r="B70" s="38">
        <v>7</v>
      </c>
      <c r="C70" s="39" t="s">
        <v>114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42"/>
      <c r="U70" s="20"/>
      <c r="V70" s="20"/>
      <c r="W70" s="24"/>
    </row>
    <row r="71" spans="1:23" ht="21" customHeight="1">
      <c r="A71" s="37">
        <v>9</v>
      </c>
      <c r="B71" s="38">
        <v>8</v>
      </c>
      <c r="C71" s="39" t="s">
        <v>115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42"/>
      <c r="U71" s="20"/>
      <c r="V71" s="20"/>
      <c r="W71" s="24"/>
    </row>
    <row r="72" spans="1:23" ht="21" customHeight="1">
      <c r="A72" s="37">
        <v>9</v>
      </c>
      <c r="B72" s="38">
        <v>9</v>
      </c>
      <c r="C72" s="39" t="s">
        <v>116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42"/>
      <c r="U72" s="20"/>
      <c r="V72" s="20"/>
      <c r="W72" s="24"/>
    </row>
    <row r="73" spans="1:23" s="2" customFormat="1" ht="21" customHeight="1">
      <c r="A73" s="7"/>
      <c r="B73" s="7"/>
      <c r="C73" s="44" t="s">
        <v>132</v>
      </c>
      <c r="D73" s="45">
        <v>129828211.26</v>
      </c>
      <c r="E73" s="45">
        <v>169367000</v>
      </c>
      <c r="F73" s="45">
        <v>4657615.95</v>
      </c>
      <c r="G73" s="45">
        <v>5122604.42</v>
      </c>
      <c r="H73" s="45">
        <v>8992839.96</v>
      </c>
      <c r="I73" s="45">
        <v>10901701.54</v>
      </c>
      <c r="J73" s="45">
        <v>8750736.97</v>
      </c>
      <c r="K73" s="45">
        <v>9428524.77</v>
      </c>
      <c r="L73" s="45">
        <v>8786838.36</v>
      </c>
      <c r="M73" s="45">
        <v>9007677.19</v>
      </c>
      <c r="N73" s="45">
        <v>9910431.17</v>
      </c>
      <c r="O73" s="45">
        <v>12550711.24</v>
      </c>
      <c r="P73" s="45">
        <v>11676718.05</v>
      </c>
      <c r="Q73" s="45">
        <v>10194061.12</v>
      </c>
      <c r="R73" s="45">
        <v>52775180.46</v>
      </c>
      <c r="S73" s="45">
        <v>57205280.28</v>
      </c>
      <c r="T73" s="46">
        <f>(S73-R73)/R73*100</f>
        <v>8.394286445610005</v>
      </c>
      <c r="U73" s="14">
        <f>100*R73/D73</f>
        <v>40.65000969189198</v>
      </c>
      <c r="V73" s="14">
        <f>100*S73/E73</f>
        <v>33.775930541368744</v>
      </c>
      <c r="W73" s="45">
        <v>147405280.28</v>
      </c>
    </row>
    <row r="74" spans="3:23" ht="21" customHeight="1">
      <c r="C74" s="50"/>
      <c r="D74" s="50"/>
      <c r="E74" s="50"/>
      <c r="F74" s="50"/>
      <c r="G74" s="50"/>
      <c r="H74" s="50"/>
      <c r="I74" s="5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3:23" ht="21" customHeight="1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</sheetData>
  <sheetProtection/>
  <mergeCells count="18">
    <mergeCell ref="C75:W75"/>
    <mergeCell ref="P3:Q3"/>
    <mergeCell ref="R3:S3"/>
    <mergeCell ref="T3:T4"/>
    <mergeCell ref="H3:I3"/>
    <mergeCell ref="D3:D4"/>
    <mergeCell ref="W3:W4"/>
    <mergeCell ref="E3:E4"/>
    <mergeCell ref="F3:G3"/>
    <mergeCell ref="U3:V3"/>
    <mergeCell ref="A1:C1"/>
    <mergeCell ref="B3:B4"/>
    <mergeCell ref="A3:A4"/>
    <mergeCell ref="C74:I74"/>
    <mergeCell ref="N3:O3"/>
    <mergeCell ref="C3:C4"/>
    <mergeCell ref="L3:M3"/>
    <mergeCell ref="J3:K3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="70" zoomScaleNormal="70" zoomScaleSheetLayoutView="40" zoomScalePageLayoutView="0" workbookViewId="0" topLeftCell="A1">
      <selection activeCell="A32" sqref="A32"/>
    </sheetView>
  </sheetViews>
  <sheetFormatPr defaultColWidth="9.00390625" defaultRowHeight="12.75"/>
  <cols>
    <col min="1" max="1" width="5.125" style="1" customWidth="1"/>
    <col min="2" max="2" width="4.125" style="1" customWidth="1"/>
    <col min="3" max="3" width="51.00390625" style="1" customWidth="1"/>
    <col min="4" max="4" width="23.75390625" style="1" customWidth="1"/>
    <col min="5" max="5" width="24.125" style="1" customWidth="1"/>
    <col min="6" max="6" width="22.00390625" style="1" customWidth="1"/>
    <col min="7" max="7" width="22.375" style="1" customWidth="1"/>
    <col min="8" max="8" width="22.875" style="1" customWidth="1"/>
    <col min="9" max="10" width="22.125" style="1" customWidth="1"/>
    <col min="11" max="11" width="21.875" style="1" customWidth="1"/>
    <col min="12" max="12" width="22.00390625" style="1" customWidth="1"/>
    <col min="13" max="13" width="22.125" style="1" customWidth="1"/>
    <col min="14" max="14" width="23.375" style="1" customWidth="1"/>
    <col min="15" max="15" width="22.625" style="1" customWidth="1"/>
    <col min="16" max="16" width="22.125" style="1" customWidth="1"/>
    <col min="17" max="17" width="21.75390625" style="1" customWidth="1"/>
    <col min="18" max="18" width="24.75390625" style="1" customWidth="1"/>
    <col min="19" max="19" width="23.875" style="1" customWidth="1"/>
    <col min="20" max="20" width="10.625" style="1" customWidth="1"/>
    <col min="21" max="21" width="13.25390625" style="1" customWidth="1"/>
    <col min="22" max="22" width="13.00390625" style="1" customWidth="1"/>
    <col min="23" max="23" width="23.25390625" style="1" customWidth="1"/>
    <col min="24" max="16384" width="9.125" style="1" customWidth="1"/>
  </cols>
  <sheetData>
    <row r="1" spans="2:23" ht="33" customHeight="1">
      <c r="B1" s="47" t="s">
        <v>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3" spans="1:23" ht="53.25" customHeight="1">
      <c r="A3" s="7"/>
      <c r="B3" s="60"/>
      <c r="C3" s="62" t="s">
        <v>0</v>
      </c>
      <c r="D3" s="51" t="s">
        <v>128</v>
      </c>
      <c r="E3" s="51" t="s">
        <v>129</v>
      </c>
      <c r="F3" s="51" t="s">
        <v>1</v>
      </c>
      <c r="G3" s="51"/>
      <c r="H3" s="51" t="s">
        <v>2</v>
      </c>
      <c r="I3" s="51"/>
      <c r="J3" s="51" t="s">
        <v>3</v>
      </c>
      <c r="K3" s="51"/>
      <c r="L3" s="51" t="s">
        <v>4</v>
      </c>
      <c r="M3" s="51"/>
      <c r="N3" s="51" t="s">
        <v>5</v>
      </c>
      <c r="O3" s="51"/>
      <c r="P3" s="51" t="s">
        <v>6</v>
      </c>
      <c r="Q3" s="51"/>
      <c r="R3" s="51" t="s">
        <v>7</v>
      </c>
      <c r="S3" s="51"/>
      <c r="T3" s="51" t="s">
        <v>40</v>
      </c>
      <c r="U3" s="51" t="s">
        <v>41</v>
      </c>
      <c r="V3" s="51"/>
      <c r="W3" s="51" t="s">
        <v>130</v>
      </c>
    </row>
    <row r="4" spans="1:23" s="3" customFormat="1" ht="36" customHeight="1">
      <c r="A4" s="9"/>
      <c r="B4" s="61"/>
      <c r="C4" s="62"/>
      <c r="D4" s="51"/>
      <c r="E4" s="51"/>
      <c r="F4" s="8">
        <v>2017</v>
      </c>
      <c r="G4" s="8">
        <v>2018</v>
      </c>
      <c r="H4" s="8">
        <v>2017</v>
      </c>
      <c r="I4" s="8">
        <v>2018</v>
      </c>
      <c r="J4" s="8">
        <v>2017</v>
      </c>
      <c r="K4" s="8">
        <v>2018</v>
      </c>
      <c r="L4" s="8">
        <v>2017</v>
      </c>
      <c r="M4" s="8">
        <v>2018</v>
      </c>
      <c r="N4" s="8">
        <v>2017</v>
      </c>
      <c r="O4" s="8">
        <v>2018</v>
      </c>
      <c r="P4" s="8">
        <v>2017</v>
      </c>
      <c r="Q4" s="8">
        <v>2018</v>
      </c>
      <c r="R4" s="8">
        <v>2017</v>
      </c>
      <c r="S4" s="8">
        <v>2018</v>
      </c>
      <c r="T4" s="51"/>
      <c r="U4" s="8">
        <v>2017</v>
      </c>
      <c r="V4" s="8">
        <v>2018</v>
      </c>
      <c r="W4" s="51"/>
    </row>
    <row r="5" spans="1:23" s="4" customFormat="1" ht="29.25" customHeight="1" thickBot="1">
      <c r="A5" s="10"/>
      <c r="B5" s="11"/>
      <c r="C5" s="12" t="s">
        <v>90</v>
      </c>
      <c r="D5" s="13">
        <v>122113018.92</v>
      </c>
      <c r="E5" s="13">
        <v>147301000</v>
      </c>
      <c r="F5" s="13">
        <v>10813544.03</v>
      </c>
      <c r="G5" s="13">
        <v>11652624.29</v>
      </c>
      <c r="H5" s="13">
        <f>SUM(H7:H13,H15:H20,H22:H28,H30:H35,H37:H40,H42:H45,H47:H48,H50:H55)</f>
        <v>8575377.94</v>
      </c>
      <c r="I5" s="13">
        <f aca="true" t="shared" si="0" ref="I5:P5">SUM(I7:I13,I15:I20,I22:I28,I30:I35,I37:I40,I42:I45,I47:I48,I50:I55)</f>
        <v>11055995.93</v>
      </c>
      <c r="J5" s="13">
        <f>SUM(J7:J13,J15:J20,J22:J28,J30:J35,J37:J40,J42:J45,J47:J48,J50:J55)</f>
        <v>10149532.620000001</v>
      </c>
      <c r="K5" s="13">
        <f t="shared" si="0"/>
        <v>10433048.54</v>
      </c>
      <c r="L5" s="13">
        <f t="shared" si="0"/>
        <v>8628385.74</v>
      </c>
      <c r="M5" s="13">
        <f t="shared" si="0"/>
        <v>10824086.690000001</v>
      </c>
      <c r="N5" s="13">
        <f t="shared" si="0"/>
        <v>13003297.840000002</v>
      </c>
      <c r="O5" s="13">
        <f t="shared" si="0"/>
        <v>13194159.989999998</v>
      </c>
      <c r="P5" s="13">
        <f t="shared" si="0"/>
        <v>8823504.209999999</v>
      </c>
      <c r="Q5" s="13">
        <v>9177558.64</v>
      </c>
      <c r="R5" s="13">
        <f>SUM(R7:R13,R15:R20,R22:R28,R30:R35,R37:R40,R42:R45,R47:R48,R50:R55)</f>
        <v>59993642.379999995</v>
      </c>
      <c r="S5" s="13">
        <v>66337474.08</v>
      </c>
      <c r="T5" s="14">
        <f>(S5-R5)/R5*100</f>
        <v>10.574173276258415</v>
      </c>
      <c r="U5" s="14">
        <f>(100*R5)/D5</f>
        <v>49.12960379703959</v>
      </c>
      <c r="V5" s="14">
        <f>(100*S5)/E5</f>
        <v>45.03531821236787</v>
      </c>
      <c r="W5" s="15">
        <v>134597474.08</v>
      </c>
    </row>
    <row r="6" spans="1:23" s="2" customFormat="1" ht="24.75" customHeight="1" thickTop="1">
      <c r="A6" s="16" t="s">
        <v>44</v>
      </c>
      <c r="B6" s="11"/>
      <c r="C6" s="17" t="s">
        <v>45</v>
      </c>
      <c r="D6" s="18">
        <v>23614615.61</v>
      </c>
      <c r="E6" s="18">
        <v>29628000</v>
      </c>
      <c r="F6" s="18">
        <v>1169063.35</v>
      </c>
      <c r="G6" s="18">
        <v>1569936.78</v>
      </c>
      <c r="H6" s="18">
        <v>1247266.45</v>
      </c>
      <c r="I6" s="18">
        <v>1446649.22</v>
      </c>
      <c r="J6" s="18">
        <v>1289223.38</v>
      </c>
      <c r="K6" s="18">
        <v>1477042.3</v>
      </c>
      <c r="L6" s="19">
        <v>1245665.28</v>
      </c>
      <c r="M6" s="18">
        <v>1377306.43</v>
      </c>
      <c r="N6" s="18">
        <v>5677014.41</v>
      </c>
      <c r="O6" s="18">
        <v>5971000</v>
      </c>
      <c r="P6" s="18">
        <v>1543190.57</v>
      </c>
      <c r="Q6" s="18">
        <v>1314906.04</v>
      </c>
      <c r="R6" s="18">
        <v>12171423.44</v>
      </c>
      <c r="S6" s="18">
        <v>13156840.77</v>
      </c>
      <c r="T6" s="20">
        <f>(S6-R6)/R6*100</f>
        <v>8.096155185609089</v>
      </c>
      <c r="U6" s="20">
        <f>(100*R6)/D6</f>
        <v>51.54190794808368</v>
      </c>
      <c r="V6" s="20">
        <f aca="true" t="shared" si="1" ref="V6:V42">(100*S6)/E6</f>
        <v>44.40677997164844</v>
      </c>
      <c r="W6" s="18">
        <v>27156840.77</v>
      </c>
    </row>
    <row r="7" spans="1:23" ht="24.75" customHeight="1">
      <c r="A7" s="21" t="s">
        <v>44</v>
      </c>
      <c r="B7" s="22">
        <v>1</v>
      </c>
      <c r="C7" s="23" t="s">
        <v>46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0"/>
      <c r="U7" s="20"/>
      <c r="V7" s="25"/>
      <c r="W7" s="24"/>
    </row>
    <row r="8" spans="1:23" ht="24.75" customHeight="1">
      <c r="A8" s="21" t="s">
        <v>44</v>
      </c>
      <c r="B8" s="22">
        <v>2</v>
      </c>
      <c r="C8" s="23" t="s">
        <v>47</v>
      </c>
      <c r="D8" s="18">
        <v>10505682.22</v>
      </c>
      <c r="E8" s="18">
        <v>15410000</v>
      </c>
      <c r="F8" s="18">
        <v>256420.99</v>
      </c>
      <c r="G8" s="18">
        <v>415295.96</v>
      </c>
      <c r="H8" s="18">
        <v>202105.33</v>
      </c>
      <c r="I8" s="18">
        <v>250528.41</v>
      </c>
      <c r="J8" s="18">
        <v>320448.99</v>
      </c>
      <c r="K8" s="18">
        <v>359073.21</v>
      </c>
      <c r="L8" s="18">
        <v>296520.38</v>
      </c>
      <c r="M8" s="18">
        <v>358701.4</v>
      </c>
      <c r="N8" s="18">
        <v>4361093.37</v>
      </c>
      <c r="O8" s="18">
        <v>4831216.79</v>
      </c>
      <c r="P8" s="18">
        <v>376907.33</v>
      </c>
      <c r="Q8" s="18">
        <v>359964.81</v>
      </c>
      <c r="R8" s="18">
        <v>5813496.39</v>
      </c>
      <c r="S8" s="18">
        <v>6574780.58</v>
      </c>
      <c r="T8" s="20">
        <f>(S8-R8)/R8*100</f>
        <v>13.095117618194656</v>
      </c>
      <c r="U8" s="20">
        <f>(100*R8)/D8</f>
        <v>55.33668607387212</v>
      </c>
      <c r="V8" s="20">
        <f t="shared" si="1"/>
        <v>42.66567540558079</v>
      </c>
      <c r="W8" s="18">
        <v>13992722.19</v>
      </c>
    </row>
    <row r="9" spans="1:23" ht="24.75" customHeight="1">
      <c r="A9" s="21" t="s">
        <v>44</v>
      </c>
      <c r="B9" s="22">
        <v>3</v>
      </c>
      <c r="C9" s="23" t="s">
        <v>48</v>
      </c>
      <c r="D9" s="18">
        <v>8575687.13</v>
      </c>
      <c r="E9" s="18">
        <v>9650000</v>
      </c>
      <c r="F9" s="18">
        <v>623215.5</v>
      </c>
      <c r="G9" s="18">
        <v>769991.6</v>
      </c>
      <c r="H9" s="18">
        <v>680869.2</v>
      </c>
      <c r="I9" s="18">
        <v>810054.44</v>
      </c>
      <c r="J9" s="18">
        <v>665779.1</v>
      </c>
      <c r="K9" s="18">
        <v>826847.79</v>
      </c>
      <c r="L9" s="18">
        <v>675933.08</v>
      </c>
      <c r="M9" s="18">
        <v>730204.94</v>
      </c>
      <c r="N9" s="18">
        <v>871634.96</v>
      </c>
      <c r="O9" s="18">
        <v>617475.85</v>
      </c>
      <c r="P9" s="18">
        <v>781727.31</v>
      </c>
      <c r="Q9" s="18">
        <v>623087.28</v>
      </c>
      <c r="R9" s="18">
        <v>4299159.15</v>
      </c>
      <c r="S9" s="18">
        <v>4377661.9</v>
      </c>
      <c r="T9" s="20">
        <f>(S9-R9)/R9*100</f>
        <v>1.8260024172401246</v>
      </c>
      <c r="U9" s="20">
        <f>(100*R9)/D9</f>
        <v>50.13194960157088</v>
      </c>
      <c r="V9" s="20">
        <f t="shared" si="1"/>
        <v>45.3643720207254</v>
      </c>
      <c r="W9" s="18">
        <v>8755322</v>
      </c>
    </row>
    <row r="10" spans="1:23" ht="33" customHeight="1">
      <c r="A10" s="21" t="s">
        <v>44</v>
      </c>
      <c r="B10" s="22">
        <v>4</v>
      </c>
      <c r="C10" s="23" t="s">
        <v>49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0"/>
      <c r="U10" s="20"/>
      <c r="V10" s="25"/>
      <c r="W10" s="24"/>
    </row>
    <row r="11" spans="1:23" ht="24.75" customHeight="1">
      <c r="A11" s="21" t="s">
        <v>44</v>
      </c>
      <c r="B11" s="22">
        <v>5</v>
      </c>
      <c r="C11" s="23" t="s">
        <v>50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0"/>
      <c r="U11" s="20"/>
      <c r="V11" s="25"/>
      <c r="W11" s="24"/>
    </row>
    <row r="12" spans="1:23" ht="24.75" customHeight="1">
      <c r="A12" s="21" t="s">
        <v>44</v>
      </c>
      <c r="B12" s="22">
        <v>6</v>
      </c>
      <c r="C12" s="23" t="s">
        <v>51</v>
      </c>
      <c r="D12" s="18">
        <v>4533246.26</v>
      </c>
      <c r="E12" s="18">
        <v>4566000</v>
      </c>
      <c r="F12" s="18">
        <v>289426.86</v>
      </c>
      <c r="G12" s="18">
        <v>384649.22</v>
      </c>
      <c r="H12" s="18">
        <v>364291.92</v>
      </c>
      <c r="I12" s="18">
        <v>386066.37</v>
      </c>
      <c r="J12" s="18">
        <v>302995.29</v>
      </c>
      <c r="K12" s="18">
        <v>291121.3</v>
      </c>
      <c r="L12" s="18">
        <v>273211.82</v>
      </c>
      <c r="M12" s="18">
        <v>288400.09</v>
      </c>
      <c r="N12" s="18">
        <v>444286.08</v>
      </c>
      <c r="O12" s="18">
        <v>522307.36</v>
      </c>
      <c r="P12" s="18">
        <v>384555.93</v>
      </c>
      <c r="Q12" s="18">
        <v>331853.95</v>
      </c>
      <c r="R12" s="18">
        <v>2058767.9</v>
      </c>
      <c r="S12" s="18">
        <v>2204398.29</v>
      </c>
      <c r="T12" s="20">
        <f>(S12-R12)/R12*100</f>
        <v>7.073667216202474</v>
      </c>
      <c r="U12" s="20">
        <f>(100*R12)/D12</f>
        <v>45.41487009355632</v>
      </c>
      <c r="V12" s="20">
        <f t="shared" si="1"/>
        <v>48.27854336399474</v>
      </c>
      <c r="W12" s="18">
        <v>4408796.58</v>
      </c>
    </row>
    <row r="13" spans="1:23" ht="24.75" customHeight="1">
      <c r="A13" s="21" t="s">
        <v>44</v>
      </c>
      <c r="B13" s="22">
        <v>9</v>
      </c>
      <c r="C13" s="23" t="s">
        <v>52</v>
      </c>
      <c r="D13" s="24">
        <v>0</v>
      </c>
      <c r="E13" s="18">
        <v>2000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0"/>
      <c r="U13" s="20"/>
      <c r="V13" s="25">
        <f t="shared" si="1"/>
        <v>0</v>
      </c>
      <c r="W13" s="24">
        <v>0</v>
      </c>
    </row>
    <row r="14" spans="1:23" ht="24.75" customHeight="1">
      <c r="A14" s="26" t="s">
        <v>53</v>
      </c>
      <c r="B14" s="11"/>
      <c r="C14" s="17" t="s">
        <v>54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0"/>
      <c r="U14" s="20"/>
      <c r="V14" s="25"/>
      <c r="W14" s="24"/>
    </row>
    <row r="15" spans="1:23" s="2" customFormat="1" ht="24.75" customHeight="1">
      <c r="A15" s="21" t="s">
        <v>53</v>
      </c>
      <c r="B15" s="22">
        <v>1</v>
      </c>
      <c r="C15" s="23" t="s">
        <v>119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0"/>
      <c r="U15" s="20"/>
      <c r="V15" s="25"/>
      <c r="W15" s="24"/>
    </row>
    <row r="16" spans="1:23" ht="24.75" customHeight="1">
      <c r="A16" s="21" t="s">
        <v>53</v>
      </c>
      <c r="B16" s="22">
        <v>2</v>
      </c>
      <c r="C16" s="23" t="s">
        <v>120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0"/>
      <c r="U16" s="20"/>
      <c r="V16" s="25"/>
      <c r="W16" s="24"/>
    </row>
    <row r="17" spans="1:23" ht="33" customHeight="1">
      <c r="A17" s="21" t="s">
        <v>53</v>
      </c>
      <c r="B17" s="22">
        <v>3</v>
      </c>
      <c r="C17" s="23" t="s">
        <v>121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0"/>
      <c r="U17" s="20"/>
      <c r="V17" s="25"/>
      <c r="W17" s="24"/>
    </row>
    <row r="18" spans="1:23" ht="24.75" customHeight="1">
      <c r="A18" s="21" t="s">
        <v>53</v>
      </c>
      <c r="B18" s="22">
        <v>4</v>
      </c>
      <c r="C18" s="23" t="s">
        <v>122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0"/>
      <c r="U18" s="20"/>
      <c r="V18" s="25"/>
      <c r="W18" s="24"/>
    </row>
    <row r="19" spans="1:23" ht="35.25" customHeight="1">
      <c r="A19" s="21" t="s">
        <v>53</v>
      </c>
      <c r="B19" s="22">
        <v>5</v>
      </c>
      <c r="C19" s="23" t="s">
        <v>123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0"/>
      <c r="U19" s="20"/>
      <c r="V19" s="25"/>
      <c r="W19" s="24"/>
    </row>
    <row r="20" spans="1:23" ht="24.75" customHeight="1">
      <c r="A20" s="21" t="s">
        <v>53</v>
      </c>
      <c r="B20" s="22">
        <v>6</v>
      </c>
      <c r="C20" s="23" t="s">
        <v>124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0"/>
      <c r="U20" s="20"/>
      <c r="V20" s="25"/>
      <c r="W20" s="24"/>
    </row>
    <row r="21" spans="1:23" ht="24.75" customHeight="1">
      <c r="A21" s="26" t="s">
        <v>55</v>
      </c>
      <c r="B21" s="11"/>
      <c r="C21" s="17" t="s">
        <v>56</v>
      </c>
      <c r="D21" s="18">
        <v>26830545.6</v>
      </c>
      <c r="E21" s="18">
        <v>36170000</v>
      </c>
      <c r="F21" s="18">
        <v>2020570.47</v>
      </c>
      <c r="G21" s="18">
        <v>2392827.97</v>
      </c>
      <c r="H21" s="18">
        <v>1891928.78</v>
      </c>
      <c r="I21" s="18">
        <v>2556335.29</v>
      </c>
      <c r="J21" s="18">
        <v>2219097.08</v>
      </c>
      <c r="K21" s="18">
        <v>2347770.73</v>
      </c>
      <c r="L21" s="18">
        <v>1897448.73</v>
      </c>
      <c r="M21" s="18">
        <v>2604130.21</v>
      </c>
      <c r="N21" s="18">
        <v>2418394.8</v>
      </c>
      <c r="O21" s="18">
        <v>2412019.03</v>
      </c>
      <c r="P21" s="18">
        <v>2245541.97</v>
      </c>
      <c r="Q21" s="18">
        <v>2712875.86</v>
      </c>
      <c r="R21" s="18">
        <v>12692981.83</v>
      </c>
      <c r="S21" s="18">
        <v>15025959.09</v>
      </c>
      <c r="T21" s="20">
        <f>(S21-R21)/R21*100</f>
        <v>18.380056721470936</v>
      </c>
      <c r="U21" s="20">
        <f>(100*R21)/D21</f>
        <v>47.30795273130786</v>
      </c>
      <c r="V21" s="20">
        <f t="shared" si="1"/>
        <v>41.54260185236384</v>
      </c>
      <c r="W21" s="18">
        <v>31025959.09</v>
      </c>
    </row>
    <row r="22" spans="1:23" ht="24.75" customHeight="1">
      <c r="A22" s="27" t="s">
        <v>55</v>
      </c>
      <c r="B22" s="28">
        <v>1</v>
      </c>
      <c r="C22" s="29" t="s">
        <v>57</v>
      </c>
      <c r="D22" s="18">
        <v>23555863.75</v>
      </c>
      <c r="E22" s="18">
        <v>31874000</v>
      </c>
      <c r="F22" s="18">
        <v>1782992.3</v>
      </c>
      <c r="G22" s="18">
        <v>2168841.32</v>
      </c>
      <c r="H22" s="18">
        <v>1635737.65</v>
      </c>
      <c r="I22" s="18">
        <v>2285684.99</v>
      </c>
      <c r="J22" s="18">
        <v>1902085.2</v>
      </c>
      <c r="K22" s="18">
        <v>2132822.2</v>
      </c>
      <c r="L22" s="18">
        <v>1719652.33</v>
      </c>
      <c r="M22" s="18">
        <v>2372660.93</v>
      </c>
      <c r="N22" s="18">
        <v>2046979.38</v>
      </c>
      <c r="O22" s="18">
        <v>2205248.35</v>
      </c>
      <c r="P22" s="18">
        <v>2046520.24</v>
      </c>
      <c r="Q22" s="18">
        <v>2491441.72</v>
      </c>
      <c r="R22" s="18">
        <v>11133967.1</v>
      </c>
      <c r="S22" s="18">
        <v>13656699.51</v>
      </c>
      <c r="T22" s="20">
        <f>(S22-R22)/R22*100</f>
        <v>22.657983334619338</v>
      </c>
      <c r="U22" s="20">
        <f>(100*R22)/D22</f>
        <v>47.26622304393317</v>
      </c>
      <c r="V22" s="20">
        <f t="shared" si="1"/>
        <v>42.84589166718956</v>
      </c>
      <c r="W22" s="18">
        <v>27313398</v>
      </c>
    </row>
    <row r="23" spans="1:23" ht="24.75" customHeight="1">
      <c r="A23" s="27" t="s">
        <v>55</v>
      </c>
      <c r="B23" s="28">
        <v>2</v>
      </c>
      <c r="C23" s="29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0"/>
      <c r="U23" s="20"/>
      <c r="V23" s="25"/>
      <c r="W23" s="24"/>
    </row>
    <row r="24" spans="1:23" s="2" customFormat="1" ht="24.75" customHeight="1">
      <c r="A24" s="27" t="s">
        <v>55</v>
      </c>
      <c r="B24" s="28">
        <v>3</v>
      </c>
      <c r="C24" s="23" t="s">
        <v>59</v>
      </c>
      <c r="D24" s="24">
        <v>0</v>
      </c>
      <c r="E24" s="18">
        <v>1000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0"/>
      <c r="U24" s="20"/>
      <c r="V24" s="25">
        <f t="shared" si="1"/>
        <v>0</v>
      </c>
      <c r="W24" s="24">
        <v>0</v>
      </c>
    </row>
    <row r="25" spans="1:23" ht="24.75" customHeight="1">
      <c r="A25" s="27" t="s">
        <v>55</v>
      </c>
      <c r="B25" s="28">
        <v>4</v>
      </c>
      <c r="C25" s="29" t="s">
        <v>60</v>
      </c>
      <c r="D25" s="24">
        <v>0</v>
      </c>
      <c r="E25" s="18">
        <v>11000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0"/>
      <c r="U25" s="20"/>
      <c r="V25" s="25">
        <f t="shared" si="1"/>
        <v>0</v>
      </c>
      <c r="W25" s="24">
        <v>0</v>
      </c>
    </row>
    <row r="26" spans="1:23" ht="24.75" customHeight="1">
      <c r="A26" s="27" t="s">
        <v>55</v>
      </c>
      <c r="B26" s="22">
        <v>5</v>
      </c>
      <c r="C26" s="23" t="s">
        <v>61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0"/>
      <c r="U26" s="20"/>
      <c r="V26" s="25"/>
      <c r="W26" s="24"/>
    </row>
    <row r="27" spans="1:23" ht="24.75" customHeight="1">
      <c r="A27" s="27" t="s">
        <v>55</v>
      </c>
      <c r="B27" s="28">
        <v>6</v>
      </c>
      <c r="C27" s="29" t="s">
        <v>62</v>
      </c>
      <c r="D27" s="18">
        <v>3274681.85</v>
      </c>
      <c r="E27" s="18">
        <v>4283000</v>
      </c>
      <c r="F27" s="18">
        <v>237578.17</v>
      </c>
      <c r="G27" s="18">
        <v>223986.65</v>
      </c>
      <c r="H27" s="18">
        <v>256191.13</v>
      </c>
      <c r="I27" s="18">
        <v>270650.3</v>
      </c>
      <c r="J27" s="18">
        <v>317011.88</v>
      </c>
      <c r="K27" s="18">
        <v>214948.53</v>
      </c>
      <c r="L27" s="18">
        <v>177796.4</v>
      </c>
      <c r="M27" s="18">
        <v>231469.28</v>
      </c>
      <c r="N27" s="18">
        <v>371415.42</v>
      </c>
      <c r="O27" s="18">
        <v>206770.68</v>
      </c>
      <c r="P27" s="18">
        <v>199021.73</v>
      </c>
      <c r="Q27" s="18">
        <v>221434.14</v>
      </c>
      <c r="R27" s="18">
        <v>1559014.73</v>
      </c>
      <c r="S27" s="18">
        <v>1369259.58</v>
      </c>
      <c r="T27" s="20">
        <f>(S27-R27)/R27*100</f>
        <v>-12.171478969926083</v>
      </c>
      <c r="U27" s="20">
        <f>(100*R27)/D27</f>
        <v>47.6081280995282</v>
      </c>
      <c r="V27" s="20">
        <f t="shared" si="1"/>
        <v>31.96963763717021</v>
      </c>
      <c r="W27" s="18">
        <v>3712561.09</v>
      </c>
    </row>
    <row r="28" spans="1:23" ht="24.75" customHeight="1">
      <c r="A28" s="27" t="s">
        <v>55</v>
      </c>
      <c r="B28" s="28">
        <v>9</v>
      </c>
      <c r="C28" s="29" t="s">
        <v>63</v>
      </c>
      <c r="D28" s="24">
        <v>0</v>
      </c>
      <c r="E28" s="18">
        <v>1000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0"/>
      <c r="U28" s="20"/>
      <c r="V28" s="25">
        <f t="shared" si="1"/>
        <v>0</v>
      </c>
      <c r="W28" s="24">
        <v>0</v>
      </c>
    </row>
    <row r="29" spans="1:23" ht="35.25" customHeight="1">
      <c r="A29" s="26" t="s">
        <v>64</v>
      </c>
      <c r="B29" s="11"/>
      <c r="C29" s="17" t="s">
        <v>65</v>
      </c>
      <c r="D29" s="18">
        <v>79470</v>
      </c>
      <c r="E29" s="18">
        <v>30000</v>
      </c>
      <c r="F29" s="18">
        <v>40700</v>
      </c>
      <c r="G29" s="24">
        <f>SUM(G$30:G$35)</f>
        <v>0</v>
      </c>
      <c r="H29" s="18">
        <v>70</v>
      </c>
      <c r="I29" s="24">
        <v>0</v>
      </c>
      <c r="J29" s="24">
        <f>SUM(J$30:J$35)</f>
        <v>0</v>
      </c>
      <c r="K29" s="24">
        <v>0</v>
      </c>
      <c r="L29" s="24">
        <f>SUM(L$30:L$35)</f>
        <v>0</v>
      </c>
      <c r="M29" s="24">
        <f>SUM(M$30:M$35)</f>
        <v>0</v>
      </c>
      <c r="N29" s="18">
        <v>16000</v>
      </c>
      <c r="O29" s="24">
        <f>SUM(O$30:O$35)</f>
        <v>0</v>
      </c>
      <c r="P29" s="18">
        <v>22700</v>
      </c>
      <c r="Q29" s="24">
        <v>0</v>
      </c>
      <c r="R29" s="18">
        <v>79470</v>
      </c>
      <c r="S29" s="24">
        <f>SUM(S$30:S$35)</f>
        <v>0</v>
      </c>
      <c r="T29" s="20">
        <f>(S29-R29)/R29*100</f>
        <v>-100</v>
      </c>
      <c r="U29" s="20">
        <f>(100*R29)/D29</f>
        <v>100</v>
      </c>
      <c r="V29" s="25">
        <f t="shared" si="1"/>
        <v>0</v>
      </c>
      <c r="W29" s="24">
        <v>0</v>
      </c>
    </row>
    <row r="30" spans="1:23" ht="24.75" customHeight="1">
      <c r="A30" s="27" t="s">
        <v>64</v>
      </c>
      <c r="B30" s="28">
        <v>1</v>
      </c>
      <c r="C30" s="23" t="s">
        <v>66</v>
      </c>
      <c r="D30" s="24">
        <v>0</v>
      </c>
      <c r="E30" s="18">
        <v>6000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0"/>
      <c r="U30" s="20"/>
      <c r="V30" s="25">
        <f t="shared" si="1"/>
        <v>0</v>
      </c>
      <c r="W30" s="24">
        <v>0</v>
      </c>
    </row>
    <row r="31" spans="1:23" s="2" customFormat="1" ht="40.5" customHeight="1">
      <c r="A31" s="27" t="s">
        <v>64</v>
      </c>
      <c r="B31" s="28">
        <v>2</v>
      </c>
      <c r="C31" s="23" t="s">
        <v>67</v>
      </c>
      <c r="D31" s="24">
        <v>0</v>
      </c>
      <c r="E31" s="18">
        <v>6000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0"/>
      <c r="U31" s="20"/>
      <c r="V31" s="25">
        <f t="shared" si="1"/>
        <v>0</v>
      </c>
      <c r="W31" s="24">
        <v>0</v>
      </c>
    </row>
    <row r="32" spans="1:23" ht="33" customHeight="1">
      <c r="A32" s="27" t="s">
        <v>64</v>
      </c>
      <c r="B32" s="28">
        <v>3</v>
      </c>
      <c r="C32" s="23" t="s">
        <v>68</v>
      </c>
      <c r="D32" s="24">
        <v>0</v>
      </c>
      <c r="E32" s="18">
        <v>4000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0"/>
      <c r="U32" s="20"/>
      <c r="V32" s="25">
        <f t="shared" si="1"/>
        <v>0</v>
      </c>
      <c r="W32" s="24">
        <v>0</v>
      </c>
    </row>
    <row r="33" spans="1:23" ht="35.25" customHeight="1">
      <c r="A33" s="27" t="s">
        <v>64</v>
      </c>
      <c r="B33" s="28">
        <v>4</v>
      </c>
      <c r="C33" s="23" t="s">
        <v>69</v>
      </c>
      <c r="D33" s="18">
        <v>79470</v>
      </c>
      <c r="E33" s="18">
        <v>4000</v>
      </c>
      <c r="F33" s="18">
        <v>40700</v>
      </c>
      <c r="G33" s="24">
        <v>0</v>
      </c>
      <c r="H33" s="18">
        <v>70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8">
        <v>16000</v>
      </c>
      <c r="O33" s="24">
        <v>0</v>
      </c>
      <c r="P33" s="18">
        <v>22700</v>
      </c>
      <c r="Q33" s="24">
        <v>0</v>
      </c>
      <c r="R33" s="18">
        <v>79470</v>
      </c>
      <c r="S33" s="24">
        <v>0</v>
      </c>
      <c r="T33" s="20">
        <f>(S33-R33)/R33*100</f>
        <v>-100</v>
      </c>
      <c r="U33" s="20">
        <f>(100*R33)/D33</f>
        <v>100</v>
      </c>
      <c r="V33" s="25">
        <f t="shared" si="1"/>
        <v>0</v>
      </c>
      <c r="W33" s="24">
        <v>0</v>
      </c>
    </row>
    <row r="34" spans="1:23" ht="24.75" customHeight="1">
      <c r="A34" s="27" t="s">
        <v>64</v>
      </c>
      <c r="B34" s="28">
        <v>5</v>
      </c>
      <c r="C34" s="23" t="s">
        <v>70</v>
      </c>
      <c r="D34" s="24">
        <v>0</v>
      </c>
      <c r="E34" s="18">
        <v>10000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0"/>
      <c r="U34" s="20"/>
      <c r="V34" s="25">
        <f t="shared" si="1"/>
        <v>0</v>
      </c>
      <c r="W34" s="24">
        <v>0</v>
      </c>
    </row>
    <row r="35" spans="1:23" ht="24.75" customHeight="1">
      <c r="A35" s="27" t="s">
        <v>64</v>
      </c>
      <c r="B35" s="28">
        <v>6</v>
      </c>
      <c r="C35" s="23" t="s">
        <v>71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0"/>
      <c r="U35" s="20"/>
      <c r="V35" s="25"/>
      <c r="W35" s="24"/>
    </row>
    <row r="36" spans="1:23" ht="24.75" customHeight="1">
      <c r="A36" s="26" t="s">
        <v>72</v>
      </c>
      <c r="B36" s="11"/>
      <c r="C36" s="17" t="s">
        <v>73</v>
      </c>
      <c r="D36" s="18">
        <v>70507557.09</v>
      </c>
      <c r="E36" s="18">
        <v>80368000</v>
      </c>
      <c r="F36" s="18">
        <v>7458025.21</v>
      </c>
      <c r="G36" s="18">
        <v>7563859.54</v>
      </c>
      <c r="H36" s="18">
        <v>5424412.71</v>
      </c>
      <c r="I36" s="18">
        <v>7052011.42</v>
      </c>
      <c r="J36" s="18">
        <v>6372712.16</v>
      </c>
      <c r="K36" s="18">
        <v>6600735.51</v>
      </c>
      <c r="L36" s="18">
        <v>5374016.73</v>
      </c>
      <c r="M36" s="18">
        <v>6832850.05</v>
      </c>
      <c r="N36" s="18">
        <v>4557586.41</v>
      </c>
      <c r="O36" s="18">
        <v>4811140.96</v>
      </c>
      <c r="P36" s="18">
        <v>4835071.67</v>
      </c>
      <c r="Q36" s="18">
        <v>5039776.74</v>
      </c>
      <c r="R36" s="18">
        <v>34021824.89</v>
      </c>
      <c r="S36" s="18">
        <v>37900374.22</v>
      </c>
      <c r="T36" s="20">
        <f aca="true" t="shared" si="2" ref="T36:T42">(S36-R36)/R36*100</f>
        <v>11.400180156532452</v>
      </c>
      <c r="U36" s="20">
        <f aca="true" t="shared" si="3" ref="U36:U42">(100*R36)/D36</f>
        <v>48.252735301228114</v>
      </c>
      <c r="V36" s="20">
        <f t="shared" si="1"/>
        <v>47.15853849790962</v>
      </c>
      <c r="W36" s="18">
        <v>75900374.22</v>
      </c>
    </row>
    <row r="37" spans="1:23" ht="24.75" customHeight="1">
      <c r="A37" s="27" t="s">
        <v>72</v>
      </c>
      <c r="B37" s="28">
        <v>1</v>
      </c>
      <c r="C37" s="29" t="s">
        <v>74</v>
      </c>
      <c r="D37" s="18">
        <v>161371.19</v>
      </c>
      <c r="E37" s="18">
        <v>5000</v>
      </c>
      <c r="F37" s="18">
        <v>12196.62</v>
      </c>
      <c r="G37" s="24">
        <v>0</v>
      </c>
      <c r="H37" s="18">
        <v>11293.57</v>
      </c>
      <c r="I37" s="18">
        <v>43384.69</v>
      </c>
      <c r="J37" s="18">
        <v>10291.36</v>
      </c>
      <c r="K37" s="18">
        <v>27035.31</v>
      </c>
      <c r="L37" s="18">
        <v>10961.22</v>
      </c>
      <c r="M37" s="18">
        <v>26011.07</v>
      </c>
      <c r="N37" s="18">
        <v>8814.43</v>
      </c>
      <c r="O37" s="18">
        <v>14341.87</v>
      </c>
      <c r="P37" s="18">
        <v>20211.8</v>
      </c>
      <c r="Q37" s="18">
        <v>33598.68</v>
      </c>
      <c r="R37" s="18">
        <v>73769</v>
      </c>
      <c r="S37" s="18">
        <v>144371.62</v>
      </c>
      <c r="T37" s="20">
        <f t="shared" si="2"/>
        <v>95.7077092003416</v>
      </c>
      <c r="U37" s="20">
        <f t="shared" si="3"/>
        <v>45.713860076262684</v>
      </c>
      <c r="V37" s="20">
        <f t="shared" si="1"/>
        <v>2887.4324</v>
      </c>
      <c r="W37" s="18">
        <v>288743.24</v>
      </c>
    </row>
    <row r="38" spans="1:23" ht="24.75" customHeight="1">
      <c r="A38" s="27" t="s">
        <v>72</v>
      </c>
      <c r="B38" s="28">
        <v>2</v>
      </c>
      <c r="C38" s="29" t="s">
        <v>75</v>
      </c>
      <c r="D38" s="18">
        <v>64725849.75</v>
      </c>
      <c r="E38" s="18">
        <v>75155000</v>
      </c>
      <c r="F38" s="18">
        <v>6709000.26</v>
      </c>
      <c r="G38" s="18">
        <v>7181326.98</v>
      </c>
      <c r="H38" s="18">
        <v>4916829.43</v>
      </c>
      <c r="I38" s="18">
        <v>6529887.14</v>
      </c>
      <c r="J38" s="18">
        <v>5959882.4</v>
      </c>
      <c r="K38" s="18">
        <v>6253916.32</v>
      </c>
      <c r="L38" s="18">
        <v>4928916.24</v>
      </c>
      <c r="M38" s="18">
        <v>6604642.63</v>
      </c>
      <c r="N38" s="18">
        <v>4090817.61</v>
      </c>
      <c r="O38" s="18">
        <v>4348170.54</v>
      </c>
      <c r="P38" s="18">
        <v>4574136.22</v>
      </c>
      <c r="Q38" s="18">
        <v>4699817.89</v>
      </c>
      <c r="R38" s="18">
        <v>31179582.16</v>
      </c>
      <c r="S38" s="18">
        <v>35617761.5</v>
      </c>
      <c r="T38" s="20">
        <f t="shared" si="2"/>
        <v>14.23424893003762</v>
      </c>
      <c r="U38" s="20">
        <f t="shared" si="3"/>
        <v>48.171761792899446</v>
      </c>
      <c r="V38" s="20">
        <f t="shared" si="1"/>
        <v>47.39240436431375</v>
      </c>
      <c r="W38" s="18">
        <v>71235522</v>
      </c>
    </row>
    <row r="39" spans="1:23" ht="24.75" customHeight="1">
      <c r="A39" s="27" t="s">
        <v>72</v>
      </c>
      <c r="B39" s="28">
        <v>3</v>
      </c>
      <c r="C39" s="29" t="s">
        <v>76</v>
      </c>
      <c r="D39" s="18">
        <v>1924711.76</v>
      </c>
      <c r="E39" s="18">
        <v>1994000</v>
      </c>
      <c r="F39" s="18">
        <v>581421.3</v>
      </c>
      <c r="G39" s="18">
        <v>132166.16</v>
      </c>
      <c r="H39" s="18">
        <v>93426.75</v>
      </c>
      <c r="I39" s="18">
        <v>99451.86</v>
      </c>
      <c r="J39" s="18">
        <v>102470.39</v>
      </c>
      <c r="K39" s="18">
        <v>147267.04</v>
      </c>
      <c r="L39" s="18">
        <v>74059.62</v>
      </c>
      <c r="M39" s="18">
        <v>103792.46</v>
      </c>
      <c r="N39" s="18">
        <v>193092.98</v>
      </c>
      <c r="O39" s="18">
        <v>74504.21</v>
      </c>
      <c r="P39" s="18">
        <v>80838.46</v>
      </c>
      <c r="Q39" s="18">
        <v>61254.68</v>
      </c>
      <c r="R39" s="18">
        <v>1125309.5</v>
      </c>
      <c r="S39" s="18">
        <v>618436.41</v>
      </c>
      <c r="T39" s="20">
        <f t="shared" si="2"/>
        <v>-45.04299394966451</v>
      </c>
      <c r="U39" s="20">
        <f t="shared" si="3"/>
        <v>58.46639083246418</v>
      </c>
      <c r="V39" s="20">
        <f t="shared" si="1"/>
        <v>31.014865095285856</v>
      </c>
      <c r="W39" s="18">
        <v>1336499.6</v>
      </c>
    </row>
    <row r="40" spans="1:23" ht="24.75" customHeight="1">
      <c r="A40" s="27" t="s">
        <v>72</v>
      </c>
      <c r="B40" s="28">
        <v>9</v>
      </c>
      <c r="C40" s="29" t="s">
        <v>77</v>
      </c>
      <c r="D40" s="18">
        <v>3695624.39</v>
      </c>
      <c r="E40" s="18">
        <v>3214000</v>
      </c>
      <c r="F40" s="18">
        <v>155407.03</v>
      </c>
      <c r="G40" s="18">
        <v>250366.4</v>
      </c>
      <c r="H40" s="18">
        <v>402862.96</v>
      </c>
      <c r="I40" s="18">
        <v>379287.73</v>
      </c>
      <c r="J40" s="18">
        <v>300068.01</v>
      </c>
      <c r="K40" s="18">
        <v>172516.84</v>
      </c>
      <c r="L40" s="18">
        <v>360079.65</v>
      </c>
      <c r="M40" s="18">
        <v>98403.89</v>
      </c>
      <c r="N40" s="18">
        <v>264861.39</v>
      </c>
      <c r="O40" s="18">
        <v>374124.34</v>
      </c>
      <c r="P40" s="18">
        <v>159885.19</v>
      </c>
      <c r="Q40" s="18">
        <v>245105.49</v>
      </c>
      <c r="R40" s="18">
        <v>1643164.23</v>
      </c>
      <c r="S40" s="18">
        <v>1519804.69</v>
      </c>
      <c r="T40" s="20">
        <f t="shared" si="2"/>
        <v>-7.507438255274096</v>
      </c>
      <c r="U40" s="20">
        <f t="shared" si="3"/>
        <v>44.462425197924404</v>
      </c>
      <c r="V40" s="20">
        <f t="shared" si="1"/>
        <v>47.28701586807716</v>
      </c>
      <c r="W40" s="18">
        <v>3039609.38</v>
      </c>
    </row>
    <row r="41" spans="1:23" ht="24.75" customHeight="1">
      <c r="A41" s="30">
        <v>6</v>
      </c>
      <c r="B41" s="22"/>
      <c r="C41" s="31" t="s">
        <v>78</v>
      </c>
      <c r="D41" s="18">
        <v>1080830.62</v>
      </c>
      <c r="E41" s="18">
        <v>1104000</v>
      </c>
      <c r="F41" s="18">
        <v>125185</v>
      </c>
      <c r="G41" s="18">
        <v>126000</v>
      </c>
      <c r="H41" s="18">
        <v>11700</v>
      </c>
      <c r="I41" s="18">
        <v>1000</v>
      </c>
      <c r="J41" s="18">
        <v>268500</v>
      </c>
      <c r="K41" s="18">
        <v>7500</v>
      </c>
      <c r="L41" s="18">
        <v>111255</v>
      </c>
      <c r="M41" s="18">
        <v>9800</v>
      </c>
      <c r="N41" s="18">
        <v>334302.22</v>
      </c>
      <c r="O41" s="24">
        <f>SUM(O$42:O$45)</f>
        <v>0</v>
      </c>
      <c r="P41" s="18">
        <v>177000</v>
      </c>
      <c r="Q41" s="18">
        <v>110000</v>
      </c>
      <c r="R41" s="18">
        <v>1027942.22</v>
      </c>
      <c r="S41" s="18">
        <v>254300</v>
      </c>
      <c r="T41" s="20">
        <f t="shared" si="2"/>
        <v>-75.26125544293724</v>
      </c>
      <c r="U41" s="20">
        <f t="shared" si="3"/>
        <v>95.10668933491169</v>
      </c>
      <c r="V41" s="20">
        <f t="shared" si="1"/>
        <v>23.034420289855074</v>
      </c>
      <c r="W41" s="18">
        <v>514300</v>
      </c>
    </row>
    <row r="42" spans="1:23" ht="24.75" customHeight="1">
      <c r="A42" s="21">
        <v>6</v>
      </c>
      <c r="B42" s="22">
        <v>1</v>
      </c>
      <c r="C42" s="32" t="s">
        <v>79</v>
      </c>
      <c r="D42" s="18">
        <v>1080830.62</v>
      </c>
      <c r="E42" s="18">
        <v>1104000</v>
      </c>
      <c r="F42" s="18">
        <v>125185</v>
      </c>
      <c r="G42" s="18">
        <v>126000</v>
      </c>
      <c r="H42" s="18">
        <v>11700</v>
      </c>
      <c r="I42" s="18">
        <v>1000</v>
      </c>
      <c r="J42" s="18">
        <v>268500</v>
      </c>
      <c r="K42" s="18">
        <v>7500</v>
      </c>
      <c r="L42" s="18">
        <v>111255</v>
      </c>
      <c r="M42" s="18">
        <v>9800</v>
      </c>
      <c r="N42" s="18">
        <v>334302.22</v>
      </c>
      <c r="O42" s="24">
        <v>0</v>
      </c>
      <c r="P42" s="18">
        <v>177000</v>
      </c>
      <c r="Q42" s="18">
        <v>110000</v>
      </c>
      <c r="R42" s="18">
        <v>1027942.22</v>
      </c>
      <c r="S42" s="18">
        <v>254300</v>
      </c>
      <c r="T42" s="20">
        <f t="shared" si="2"/>
        <v>-75.26125544293724</v>
      </c>
      <c r="U42" s="20">
        <f t="shared" si="3"/>
        <v>95.10668933491169</v>
      </c>
      <c r="V42" s="20">
        <f t="shared" si="1"/>
        <v>23.034420289855074</v>
      </c>
      <c r="W42" s="18">
        <v>514300</v>
      </c>
    </row>
    <row r="43" spans="1:23" ht="24.75" customHeight="1">
      <c r="A43" s="21">
        <v>6</v>
      </c>
      <c r="B43" s="22">
        <v>2</v>
      </c>
      <c r="C43" s="32" t="s">
        <v>80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0"/>
      <c r="U43" s="20"/>
      <c r="V43" s="24"/>
      <c r="W43" s="24"/>
    </row>
    <row r="44" spans="1:23" ht="24.75" customHeight="1">
      <c r="A44" s="21">
        <v>6</v>
      </c>
      <c r="B44" s="22">
        <v>3</v>
      </c>
      <c r="C44" s="32" t="s">
        <v>81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0"/>
      <c r="U44" s="20"/>
      <c r="V44" s="24"/>
      <c r="W44" s="24"/>
    </row>
    <row r="45" spans="1:23" ht="24.75" customHeight="1">
      <c r="A45" s="21">
        <v>6</v>
      </c>
      <c r="B45" s="22">
        <v>9</v>
      </c>
      <c r="C45" s="32" t="s">
        <v>82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0"/>
      <c r="U45" s="20"/>
      <c r="V45" s="24"/>
      <c r="W45" s="24"/>
    </row>
    <row r="46" spans="1:23" ht="24.75" customHeight="1">
      <c r="A46" s="30">
        <v>8</v>
      </c>
      <c r="B46" s="22"/>
      <c r="C46" s="31" t="s">
        <v>83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0"/>
      <c r="U46" s="20"/>
      <c r="V46" s="24"/>
      <c r="W46" s="24"/>
    </row>
    <row r="47" spans="1:23" ht="24.75" customHeight="1">
      <c r="A47" s="21">
        <v>8</v>
      </c>
      <c r="B47" s="33" t="s">
        <v>84</v>
      </c>
      <c r="C47" s="34" t="s">
        <v>85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0"/>
      <c r="U47" s="20"/>
      <c r="V47" s="24"/>
      <c r="W47" s="24"/>
    </row>
    <row r="48" spans="1:23" ht="24.75" customHeight="1">
      <c r="A48" s="21">
        <v>8</v>
      </c>
      <c r="B48" s="33" t="s">
        <v>86</v>
      </c>
      <c r="C48" s="34" t="s">
        <v>87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0"/>
      <c r="U48" s="20"/>
      <c r="V48" s="24"/>
      <c r="W48" s="24"/>
    </row>
    <row r="49" spans="1:23" ht="24.75" customHeight="1">
      <c r="A49" s="30" t="s">
        <v>88</v>
      </c>
      <c r="B49" s="22"/>
      <c r="C49" s="31" t="s">
        <v>89</v>
      </c>
      <c r="D49" s="24">
        <f>SUM(D$50:D$55)</f>
        <v>0</v>
      </c>
      <c r="E49" s="18">
        <v>1000</v>
      </c>
      <c r="F49" s="24">
        <f aca="true" t="shared" si="4" ref="F49:W49">SUM(F$50:F$55)</f>
        <v>0</v>
      </c>
      <c r="G49" s="24">
        <f t="shared" si="4"/>
        <v>0</v>
      </c>
      <c r="H49" s="24">
        <f t="shared" si="4"/>
        <v>0</v>
      </c>
      <c r="I49" s="24">
        <f t="shared" si="4"/>
        <v>0</v>
      </c>
      <c r="J49" s="24">
        <f t="shared" si="4"/>
        <v>0</v>
      </c>
      <c r="K49" s="24">
        <f t="shared" si="4"/>
        <v>0</v>
      </c>
      <c r="L49" s="24">
        <f t="shared" si="4"/>
        <v>0</v>
      </c>
      <c r="M49" s="24">
        <f t="shared" si="4"/>
        <v>0</v>
      </c>
      <c r="N49" s="24">
        <f t="shared" si="4"/>
        <v>0</v>
      </c>
      <c r="O49" s="24">
        <f t="shared" si="4"/>
        <v>0</v>
      </c>
      <c r="P49" s="24">
        <f t="shared" si="4"/>
        <v>0</v>
      </c>
      <c r="Q49" s="24">
        <f t="shared" si="4"/>
        <v>0</v>
      </c>
      <c r="R49" s="24">
        <f t="shared" si="4"/>
        <v>0</v>
      </c>
      <c r="S49" s="24">
        <f t="shared" si="4"/>
        <v>0</v>
      </c>
      <c r="T49" s="20"/>
      <c r="U49" s="20"/>
      <c r="V49" s="24"/>
      <c r="W49" s="24">
        <f t="shared" si="4"/>
        <v>0</v>
      </c>
    </row>
    <row r="50" spans="1:23" ht="24.75" customHeight="1">
      <c r="A50" s="35" t="s">
        <v>88</v>
      </c>
      <c r="B50" s="33">
        <v>1</v>
      </c>
      <c r="C50" s="36" t="s">
        <v>45</v>
      </c>
      <c r="D50" s="24">
        <v>0</v>
      </c>
      <c r="E50" s="18">
        <v>1000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0"/>
      <c r="U50" s="20"/>
      <c r="V50" s="24"/>
      <c r="W50" s="24"/>
    </row>
    <row r="51" spans="1:23" ht="24.75" customHeight="1">
      <c r="A51" s="35" t="s">
        <v>88</v>
      </c>
      <c r="B51" s="33">
        <v>2</v>
      </c>
      <c r="C51" s="23" t="s">
        <v>54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0"/>
      <c r="U51" s="20"/>
      <c r="V51" s="24"/>
      <c r="W51" s="24"/>
    </row>
    <row r="52" spans="1:23" ht="24.75" customHeight="1">
      <c r="A52" s="35" t="s">
        <v>88</v>
      </c>
      <c r="B52" s="33">
        <v>3</v>
      </c>
      <c r="C52" s="23" t="s">
        <v>56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0"/>
      <c r="U52" s="20"/>
      <c r="V52" s="24"/>
      <c r="W52" s="24"/>
    </row>
    <row r="53" spans="1:23" ht="24.75" customHeight="1">
      <c r="A53" s="35" t="s">
        <v>88</v>
      </c>
      <c r="B53" s="33">
        <v>4</v>
      </c>
      <c r="C53" s="23" t="s">
        <v>65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0"/>
      <c r="U53" s="20"/>
      <c r="V53" s="24"/>
      <c r="W53" s="24"/>
    </row>
    <row r="54" spans="1:23" s="2" customFormat="1" ht="24.75" customHeight="1">
      <c r="A54" s="35" t="s">
        <v>88</v>
      </c>
      <c r="B54" s="33">
        <v>5</v>
      </c>
      <c r="C54" s="23" t="s">
        <v>73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0"/>
      <c r="U54" s="20"/>
      <c r="V54" s="24"/>
      <c r="W54" s="24"/>
    </row>
    <row r="55" spans="1:23" ht="24.75" customHeight="1">
      <c r="A55" s="35" t="s">
        <v>88</v>
      </c>
      <c r="B55" s="33">
        <v>6</v>
      </c>
      <c r="C55" s="23" t="s">
        <v>78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0"/>
      <c r="U55" s="20"/>
      <c r="V55" s="24"/>
      <c r="W55" s="24"/>
    </row>
    <row r="56" spans="1:23" ht="24.75" customHeight="1">
      <c r="A56" s="55"/>
      <c r="B56" s="56"/>
      <c r="C56" s="5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3:12" ht="24.75" customHeight="1"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3:12" ht="24.75" customHeight="1">
      <c r="C58" s="58"/>
      <c r="D58" s="58"/>
      <c r="E58" s="58"/>
      <c r="F58" s="58"/>
      <c r="G58" s="58"/>
      <c r="H58" s="58"/>
      <c r="I58" s="58"/>
      <c r="J58" s="58"/>
      <c r="K58" s="58"/>
      <c r="L58" s="58"/>
    </row>
  </sheetData>
  <sheetProtection/>
  <mergeCells count="18">
    <mergeCell ref="C3:C4"/>
    <mergeCell ref="R3:S3"/>
    <mergeCell ref="D3:D4"/>
    <mergeCell ref="E3:E4"/>
    <mergeCell ref="F3:G3"/>
    <mergeCell ref="H3:I3"/>
    <mergeCell ref="J3:K3"/>
    <mergeCell ref="P3:Q3"/>
    <mergeCell ref="A56:C56"/>
    <mergeCell ref="B1:W1"/>
    <mergeCell ref="C58:L58"/>
    <mergeCell ref="L3:M3"/>
    <mergeCell ref="N3:O3"/>
    <mergeCell ref="W3:W4"/>
    <mergeCell ref="T3:T4"/>
    <mergeCell ref="U3:V3"/>
    <mergeCell ref="C57:L57"/>
    <mergeCell ref="B3:B4"/>
  </mergeCells>
  <printOptions/>
  <pageMargins left="0.8661417322834646" right="0.35433070866141736" top="0.984251968503937" bottom="0.984251968503937" header="0.5118110236220472" footer="0.5118110236220472"/>
  <pageSetup fitToHeight="1" fitToWidth="1" horizontalDpi="600" verticalDpi="600" orientation="landscape" paperSize="9" scale="28" r:id="rId1"/>
  <ignoredErrors>
    <ignoredError sqref="T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Zöhre AK</dc:creator>
  <cp:keywords/>
  <dc:description/>
  <cp:lastModifiedBy>gokhanderecik</cp:lastModifiedBy>
  <cp:lastPrinted>2018-08-02T07:19:04Z</cp:lastPrinted>
  <dcterms:created xsi:type="dcterms:W3CDTF">2006-02-08T13:34:16Z</dcterms:created>
  <dcterms:modified xsi:type="dcterms:W3CDTF">2018-08-02T07:19:15Z</dcterms:modified>
  <cp:category/>
  <cp:version/>
  <cp:contentType/>
  <cp:contentStatus/>
</cp:coreProperties>
</file>